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<sst xmlns="http://schemas.openxmlformats.org/spreadsheetml/2006/main" count="149" uniqueCount="148">
  <si>
    <t>Налог на доходы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</si>
  <si>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</si>
  <si>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</si>
  <si>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Наименование расходов</t>
  </si>
  <si>
    <t>Кильмезское городское поселение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</si>
  <si>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</si>
  <si>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000 101 02010 01 0000 110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</si>
  <si>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</si>
  <si>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000 101 02030 01 0000 110 </t>
  </si>
  <si>
    <t>Ожидаемое исполнение бюджета Кильмезского городского поселения</t>
  </si>
  <si>
    <t>Налоговые и неналоговые доходы</t>
  </si>
  <si>
    <t>тыс.руб.</t>
  </si>
  <si>
    <t>Налоги на прибыль,доходы</t>
  </si>
  <si>
    <t>Налоги на имущество</t>
  </si>
  <si>
    <t>Налог на имущество физических лиц</t>
  </si>
  <si>
    <t>Доходы,получаемые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</si>
  <si>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</si>
  <si>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</si>
  <si>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Безвозмездные поступления</t>
  </si>
  <si>
    <t>КБК</t>
  </si>
  <si>
    <t>000 100 00000 00 0000 000</t>
  </si>
  <si>
    <t>000 101 00000 00 0000 000</t>
  </si>
  <si>
    <t>000 106 00000 00 0000 000</t>
  </si>
  <si>
    <t>000 111 00000 00 0000 000</t>
  </si>
  <si>
    <t>182 106 06000 00 0000 110</t>
  </si>
  <si>
    <t>182 101 02000 01 0000 110</t>
  </si>
  <si>
    <t>000 114 00000 00 0000 000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</si>
  <si>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</si>
  <si>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выполнение передаваемых полномочий субъектов Российской Федерации</t>
  </si>
  <si>
    <t>000 850 00000 00 0000 000</t>
  </si>
  <si>
    <t>ИТОГО ДОХОДОВ</t>
  </si>
  <si>
    <t>РАСХОДЫ</t>
  </si>
  <si>
    <t>Общегосударственные вопросы</t>
  </si>
  <si>
    <t>Другие общегосударственные вопросы</t>
  </si>
  <si>
    <t>Национальная экономика</t>
  </si>
  <si>
    <t>Жилищно-коммунальное хозяйство</t>
  </si>
  <si>
    <t>000 116 00000 00 0000 140</t>
  </si>
  <si>
    <t>ШТРАФЫ,САНКЦИИ,ВОЗМЕЩЕНИЯ УЩЕРБА</t>
  </si>
  <si>
    <t>Денежные взыскания (штрафы) установленные законами субъекта РФ за несоблюдением муниципальных правовых актов, зачисляемые в бюджеты поселений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</si>
  <si>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</si>
  <si>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</si>
  <si>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000 103 02000 01 0000 110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</si>
  <si>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</si>
  <si>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</si>
  <si>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Функционирование высшего должностного лица субъектов Российской Федерации и органа местного самоуправления</t>
  </si>
  <si>
    <t>Функционирование Правительства Российской Федерации, ваысших исполнительных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</si>
  <si>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</si>
  <si>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Культура и кинематография</t>
  </si>
  <si>
    <t>Социальная политика</t>
  </si>
  <si>
    <t>000 10302230010000110</t>
  </si>
  <si>
    <t>Доходы от оплаты акцизов на дизельное топливо,подлежащие распределению между бюджетами субъектов РФ и местнгыми бюджетами с учетом установленных дифференцированных нормативов отчислений в местные бюджеты</t>
  </si>
  <si>
    <t>000 103 02240010000110</t>
  </si>
  <si>
    <t>Доходы от уплаты акцизов на мотоные масла для дизельных и(или) карбюраторных (инжекторных) двигателей, подлежащие распределению между бюджетами объектов РФ и местными бюджетами с учетом установленных дифферанцированных нормативов отчислений в местные бюджеты</t>
  </si>
  <si>
    <t>000 103 02250010 000110</t>
  </si>
  <si>
    <t>Доходы от уплаты акцизов на автомобильный бензин, подлежащие распределению между бюджетами субъектов РФ и местным бюджетом с учетом установленных дифферинцированных нормативов отчислений и местных бюджетов</t>
  </si>
  <si>
    <t>000 103 02260010 000110</t>
  </si>
  <si>
    <t>Доходы от уплаты акцизов на прямагонный бензин, подлежащие распределению между бюджетами субъектов РФ и местными бюджеатми с учетом установленных дифференцированных нормативов отчислений в местные бюджеты</t>
  </si>
  <si>
    <t>000 10606033 130000110</t>
  </si>
  <si>
    <t>Земельный налог с организаций,обладающих земельным участком, расположенным в границах городских поселений</t>
  </si>
  <si>
    <t>000 106 06043130000110</t>
  </si>
  <si>
    <t>Земельный налог с физических лиц,обладающих земельным участком, расположенным в границах городсктх поселений</t>
  </si>
  <si>
    <t>000 113 0000 00 0000 000</t>
  </si>
  <si>
    <t>Доходы от оказания платных услуг</t>
  </si>
  <si>
    <t>182 106 01000 13 0000 110</t>
  </si>
  <si>
    <t>991 111 05025 13 0000 120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</si>
  <si>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собственности городских поселений (за исключением земельных участков муниципальных бюджетных и  автономных учреждений)</t>
  </si>
  <si>
    <t xml:space="preserve">000 101 02020 01 0000 110 </t>
  </si>
  <si>
    <t>991 0100 000000000 000</t>
  </si>
  <si>
    <t>991 1000 00000 00000 000</t>
  </si>
  <si>
    <t>991 114 06025 13 0000 430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</si>
  <si>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</si>
  <si>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 городских поселний на осуществление первичного воинского учета на территориях, где отсутствуют военные комиссариаты</t>
  </si>
  <si>
    <t>Резервный фонд</t>
  </si>
  <si>
    <t>Национальная оборона</t>
  </si>
  <si>
    <t>991 111 05035 131000 120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</si>
  <si>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учрежденийс (за исключением имущества бюджетных и автономных учреждений)</t>
  </si>
  <si>
    <t>936 114 06013 13 0000 430</t>
  </si>
  <si>
    <t>Доходы от продажи земемельных участков государственная собственность на которые не разграничена</t>
  </si>
  <si>
    <t>Дотации бюджетам бюджетной системы Российской Федерации</t>
  </si>
  <si>
    <t>991 20000000000000000</t>
  </si>
  <si>
    <t>991 20200000000000000</t>
  </si>
  <si>
    <t>991 202 20000 00 0000 000</t>
  </si>
  <si>
    <t>Прочие субсидии бюджетам городских поселений</t>
  </si>
  <si>
    <t>991 202 03000 00 0000 151</t>
  </si>
  <si>
    <t>991 202 30024 13 0000 151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</si>
  <si>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</si>
  <si>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991 207 00000 00 0000 000</t>
  </si>
  <si>
    <t>991 04 00 00000 00000 000</t>
  </si>
  <si>
    <t>991 0200 00000 00000 000</t>
  </si>
  <si>
    <t>991 0300 00000 00000 000</t>
  </si>
  <si>
    <t>991 0113 00000 0000 000</t>
  </si>
  <si>
    <t>991 0111 00000 00000 000</t>
  </si>
  <si>
    <t>991 05 00 00000 00000 000</t>
  </si>
  <si>
    <t>991 08 00 00000 00000 000</t>
  </si>
  <si>
    <t>991 114 02053 13 0000 410</t>
  </si>
  <si>
    <t>Доходы от реализации иного имущества находящегося в собственности городских поселений, в части реализации основных средств по указанному имуществу</t>
  </si>
  <si>
    <t>991 20210000000000150</t>
  </si>
  <si>
    <t>991 20705030130000150</t>
  </si>
  <si>
    <t>безвозмездные поступления</t>
  </si>
  <si>
    <t>991 1 13 02995 13 0000 130</t>
  </si>
  <si>
    <t>Прочие доходы от компенсации затрат бюджетов городских поселений</t>
  </si>
  <si>
    <t>991 111 09045 13 0000 120</t>
  </si>
  <si>
    <t>991 114 01050 13 0000 410</t>
  </si>
  <si>
    <t>Дтации бюджетам городских поселений на выравнивание бюджетной обеспеченности из бюджетов муниципальных районов</t>
  </si>
  <si>
    <t>991 202 20216 13 0000 150</t>
  </si>
  <si>
    <t>Прочие межбюджетные трансферты передаваемые бюджетам городских поселений</t>
  </si>
  <si>
    <t>Доходы от продажи квартир, находящихся в собственности городских поселений</t>
  </si>
  <si>
    <t>Дотации бюджетамгородских поселений на выравнивание бюджетной обеспеченности</t>
  </si>
  <si>
    <t>991 202 15001 13 0100 150</t>
  </si>
  <si>
    <t>991 202 15001 13 0200 150</t>
  </si>
  <si>
    <t xml:space="preserve">991 20235118 13 0000 150 </t>
  </si>
  <si>
    <t>991 20245390 13 0000 150</t>
  </si>
  <si>
    <t>991 20240000 00 0000 150</t>
  </si>
  <si>
    <t xml:space="preserve">Иные межбюджетныетрансферты </t>
  </si>
  <si>
    <t>Межбюджетные трансферты передаваемые бюджетам городских поселений на финансовое обеспечение доорожной деятельности</t>
  </si>
  <si>
    <t>991 07 00 00000 00000 000</t>
  </si>
  <si>
    <t>Образование</t>
  </si>
  <si>
    <t>991 202 16001 13 0000150</t>
  </si>
  <si>
    <t>Дотации бюджетам городских поселений на выравнивание бюджетной обеспеченности из бюджетов муниципальных районов</t>
  </si>
  <si>
    <t>991 116 0202002 0000 140</t>
  </si>
  <si>
    <t>991 116 1106401  0001 140</t>
  </si>
  <si>
    <t>Платежи, уплачиваемые в целях  возмещения вреда, причиняемого автомобильным дорогам местного значения транспортными средствами,осуществляющими перевозки тяжеловесных и крупногаборитных грузов</t>
  </si>
  <si>
    <t>936 111 05013 13 1000 120</t>
  </si>
  <si>
    <t>Отклонения ожидаемое от уточн. Плана</t>
  </si>
  <si>
    <t>Прогноз на 2024</t>
  </si>
  <si>
    <t>Исполнение   за  9-ть м-в</t>
  </si>
  <si>
    <t>991 0102 00000 00000 000</t>
  </si>
  <si>
    <t>991 0104 00000 00000 000</t>
  </si>
  <si>
    <t>991 0107 00000 00000 000</t>
  </si>
  <si>
    <t>Обеспечение проведения выборов и референдумов</t>
  </si>
  <si>
    <t>991 117 15030 13 0005 150</t>
  </si>
  <si>
    <t>Инициативные платежи, зачисляемые в бюджеты городских поселений</t>
  </si>
  <si>
    <t>991 116 0701013 0000140</t>
  </si>
  <si>
    <t>Штрафы, неустойки уплаченные в случае просрочки исполнения поставщиком обязательств предусмотренных муниципальным контрактом</t>
  </si>
  <si>
    <t>Прогноз на 2025</t>
  </si>
  <si>
    <t>Первоначальный план на 2023</t>
  </si>
  <si>
    <t>Уточенный план на 2023</t>
  </si>
  <si>
    <t>Ожидаемое на 2023 год</t>
  </si>
  <si>
    <t>Отклонения  2024г от ожидаемого 2023 года</t>
  </si>
  <si>
    <t>Прогноз на 2026</t>
  </si>
  <si>
    <t>000 10102130010000110</t>
  </si>
  <si>
    <t>Налог на доходы физических лиц, в отношении доходов от долевого кчастия в организации, полученных в виде дивидендов (в части суммы налога, не превышающей 650 000 руьлей)</t>
  </si>
  <si>
    <t>000 10102140010000110</t>
  </si>
  <si>
    <t>Налог на доходы физических лиц, в отношении доходов от долевого кчастия в организации, полученных в виде дивидендов (в части суммы налога,  превышающей 650 000 руьлей)</t>
  </si>
  <si>
    <t>991 116 10032 13 0000 140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</si>
  <si>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бюджетами (автономными)учреждениями, унитарными предприятиями)</t>
  </si>
  <si>
    <t>991 202 29999 13 0000 151</t>
  </si>
  <si>
    <t>133,1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</si>
</sst>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00"/>
  </numFmts>
  <fonts count="44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85"/>
  <sheetViews>
    <sheetView tabSelected="1" zoomScale="75" zoomScaleNormal="75" zoomScalePageLayoutView="0" workbookViewId="0" topLeftCell="A1">
      <selection activeCell="O76" sqref="O76"/>
    </sheetView>
  </sheetViews>
  <sheetFormatPr defaultColWidth="9.140625" defaultRowHeight="12.75"/>
  <cols>
    <col min="1" max="1" width="25.28125" style="0" customWidth="1"/>
    <col min="2" max="2" width="20.7109375" style="0" customWidth="1"/>
    <col min="3" max="3" width="8.140625" style="0" customWidth="1"/>
    <col min="4" max="4" width="10.7109375" style="0" customWidth="1"/>
    <col min="5" max="5" width="8.140625" style="0" customWidth="1"/>
    <col min="6" max="6" width="9.57421875" style="0" customWidth="1"/>
    <col min="7" max="7" width="10.7109375" style="0" customWidth="1"/>
    <col min="8" max="8" width="11.421875" style="0" customWidth="1"/>
    <col min="9" max="9" width="11.140625" style="0" customWidth="1"/>
    <col min="10" max="10" width="8.57421875" style="0" customWidth="1"/>
    <col min="11" max="11" width="8.140625" style="0" customWidth="1"/>
  </cols>
  <sheetData>
    <row r="1" ht="8.25" customHeight="1"/>
    <row r="2" ht="12.75" hidden="1"/>
    <row r="3" ht="12.75" hidden="1"/>
    <row r="4" spans="2:6" ht="17.25">
      <c r="B4" s="51" t="s">
        <v>4</v>
      </c>
      <c r="C4" s="51"/>
      <c r="D4" s="51"/>
      <c r="E4" s="51"/>
      <c r="F4" s="51"/>
    </row>
    <row r="5" spans="2:6" ht="12.75">
      <c r="B5" s="4"/>
      <c r="C5" s="4"/>
      <c r="D5" s="4"/>
      <c r="E5" s="4"/>
      <c r="F5" s="4"/>
    </row>
    <row r="6" spans="2:6" ht="12.75" customHeight="1">
      <c r="B6" s="52" t="s">
        <v>9</v>
      </c>
      <c r="C6" s="52"/>
      <c r="D6" s="52"/>
      <c r="E6" s="52"/>
      <c r="F6" s="52"/>
    </row>
    <row r="7" spans="2:6" ht="18" customHeight="1">
      <c r="B7" s="52"/>
      <c r="C7" s="52"/>
      <c r="D7" s="52"/>
      <c r="E7" s="52"/>
      <c r="F7" s="52"/>
    </row>
    <row r="8" ht="12.75">
      <c r="I8" s="4" t="s">
        <v>11</v>
      </c>
    </row>
    <row r="9" ht="10.5" customHeight="1" hidden="1"/>
    <row r="10" ht="12.75" hidden="1"/>
    <row r="11" spans="1:11" ht="48">
      <c r="A11" s="19" t="s">
        <v>19</v>
      </c>
      <c r="B11" s="39" t="s">
        <v>3</v>
      </c>
      <c r="C11" s="38" t="s">
        <v>135</v>
      </c>
      <c r="D11" s="38" t="s">
        <v>136</v>
      </c>
      <c r="E11" s="38" t="s">
        <v>125</v>
      </c>
      <c r="F11" s="38" t="s">
        <v>137</v>
      </c>
      <c r="G11" s="46" t="s">
        <v>123</v>
      </c>
      <c r="H11" s="38" t="s">
        <v>124</v>
      </c>
      <c r="I11" s="49" t="s">
        <v>138</v>
      </c>
      <c r="J11" s="50" t="s">
        <v>134</v>
      </c>
      <c r="K11" s="50" t="s">
        <v>139</v>
      </c>
    </row>
    <row r="12" spans="1:11" ht="23.25">
      <c r="A12" s="3" t="s">
        <v>20</v>
      </c>
      <c r="B12" s="26" t="s">
        <v>10</v>
      </c>
      <c r="C12" s="37">
        <f>C13+C20+C26+C27+C30+C35+C37+C42</f>
        <v>12143.4</v>
      </c>
      <c r="D12" s="37">
        <f>D13+D20+D26+D27+D30+D35+D37+D42+D47</f>
        <v>12485.4</v>
      </c>
      <c r="E12" s="37">
        <f aca="true" t="shared" si="0" ref="E12:K12">E13+E20+E26+E27+E30+E35+E37+E42+E47</f>
        <v>7809.940000000001</v>
      </c>
      <c r="F12" s="37">
        <f t="shared" si="0"/>
        <v>12538.91</v>
      </c>
      <c r="G12" s="37">
        <f t="shared" si="0"/>
        <v>52.84000000000028</v>
      </c>
      <c r="H12" s="37">
        <f t="shared" si="0"/>
        <v>13595.300000000001</v>
      </c>
      <c r="I12" s="37">
        <f t="shared" si="0"/>
        <v>1060.8500000000008</v>
      </c>
      <c r="J12" s="37">
        <f t="shared" si="0"/>
        <v>13880.2</v>
      </c>
      <c r="K12" s="37">
        <f t="shared" si="0"/>
        <v>14407.500000000002</v>
      </c>
    </row>
    <row r="13" spans="1:11" ht="30" customHeight="1">
      <c r="A13" s="3" t="s">
        <v>21</v>
      </c>
      <c r="B13" s="26" t="s">
        <v>12</v>
      </c>
      <c r="C13" s="15">
        <f>C14</f>
        <v>7039</v>
      </c>
      <c r="D13" s="15">
        <f>D14</f>
        <v>7039</v>
      </c>
      <c r="E13" s="15">
        <f aca="true" t="shared" si="1" ref="E13:K13">E14</f>
        <v>5190.700000000001</v>
      </c>
      <c r="F13" s="15">
        <f t="shared" si="1"/>
        <v>7057.26</v>
      </c>
      <c r="G13" s="15">
        <f t="shared" si="1"/>
        <v>18.26000000000022</v>
      </c>
      <c r="H13" s="15">
        <f t="shared" si="1"/>
        <v>8459.800000000001</v>
      </c>
      <c r="I13" s="37">
        <f>H13-F13</f>
        <v>1402.5400000000009</v>
      </c>
      <c r="J13" s="15">
        <f t="shared" si="1"/>
        <v>8680</v>
      </c>
      <c r="K13" s="15">
        <f t="shared" si="1"/>
        <v>9154.800000000001</v>
      </c>
    </row>
    <row r="14" spans="1:11" ht="29.25" customHeight="1">
      <c r="A14" s="3" t="s">
        <v>25</v>
      </c>
      <c r="B14" s="27" t="s">
        <v>0</v>
      </c>
      <c r="C14" s="15">
        <f>C15+C16+C17</f>
        <v>7039</v>
      </c>
      <c r="D14" s="15">
        <f>D15+D16+D17</f>
        <v>7039</v>
      </c>
      <c r="E14" s="15">
        <f>E15+E16+E17+E18+E19</f>
        <v>5190.700000000001</v>
      </c>
      <c r="F14" s="15">
        <f>F15+F16+F17</f>
        <v>7057.26</v>
      </c>
      <c r="G14" s="13">
        <f aca="true" t="shared" si="2" ref="G14:G77">F14-D14</f>
        <v>18.26000000000022</v>
      </c>
      <c r="H14" s="15">
        <f>H15+H16+H17+H18+H19</f>
        <v>8459.800000000001</v>
      </c>
      <c r="I14" s="37">
        <f>H14-F14</f>
        <v>1402.5400000000009</v>
      </c>
      <c r="J14" s="15">
        <f>J15+J16+J17</f>
        <v>8680</v>
      </c>
      <c r="K14" s="15">
        <f>K15+K16+K17</f>
        <v>9154.800000000001</v>
      </c>
    </row>
    <row r="15" spans="1:11" ht="89.25" customHeight="1">
      <c r="A15" s="2" t="s">
        <v>6</v>
      </c>
      <c r="B15" s="27" t="s">
        <v>5</v>
      </c>
      <c r="C15" s="15">
        <v>6895.6</v>
      </c>
      <c r="D15" s="15">
        <v>6895.6</v>
      </c>
      <c r="E15" s="15">
        <v>4786.29</v>
      </c>
      <c r="F15" s="15">
        <v>6800</v>
      </c>
      <c r="G15" s="13">
        <f t="shared" si="2"/>
        <v>-95.60000000000036</v>
      </c>
      <c r="H15" s="15">
        <v>8036.6</v>
      </c>
      <c r="I15" s="13">
        <f aca="true" t="shared" si="3" ref="I15:I79">H15-F15</f>
        <v>1236.6000000000004</v>
      </c>
      <c r="J15" s="15">
        <v>8526.1</v>
      </c>
      <c r="K15" s="15">
        <v>8993.1</v>
      </c>
    </row>
    <row r="16" spans="1:11" ht="91.5" customHeight="1">
      <c r="A16" s="33" t="s">
        <v>66</v>
      </c>
      <c r="B16" s="27" t="s">
        <v>5</v>
      </c>
      <c r="C16" s="15">
        <v>113.4</v>
      </c>
      <c r="D16" s="15">
        <v>113.4</v>
      </c>
      <c r="E16" s="15">
        <v>142.34</v>
      </c>
      <c r="F16" s="15">
        <v>189.79</v>
      </c>
      <c r="G16" s="13">
        <f t="shared" si="2"/>
        <v>76.38999999999999</v>
      </c>
      <c r="H16" s="15">
        <v>128.3</v>
      </c>
      <c r="I16" s="13">
        <f t="shared" si="3"/>
        <v>-61.48999999999998</v>
      </c>
      <c r="J16" s="15">
        <v>63.3</v>
      </c>
      <c r="K16" s="15">
        <v>66.5</v>
      </c>
    </row>
    <row r="17" spans="1:11" ht="79.5" customHeight="1">
      <c r="A17" s="2" t="s">
        <v>8</v>
      </c>
      <c r="B17" s="27" t="s">
        <v>7</v>
      </c>
      <c r="C17" s="15">
        <v>30</v>
      </c>
      <c r="D17" s="15">
        <v>30</v>
      </c>
      <c r="E17" s="15">
        <v>50.6</v>
      </c>
      <c r="F17" s="15">
        <v>67.47</v>
      </c>
      <c r="G17" s="13">
        <f t="shared" si="2"/>
        <v>37.47</v>
      </c>
      <c r="H17" s="15">
        <v>85.3</v>
      </c>
      <c r="I17" s="13">
        <f t="shared" si="3"/>
        <v>17.83</v>
      </c>
      <c r="J17" s="15">
        <v>90.6</v>
      </c>
      <c r="K17" s="15">
        <v>95.2</v>
      </c>
    </row>
    <row r="18" spans="1:11" ht="121.5" customHeight="1">
      <c r="A18" s="2" t="s">
        <v>140</v>
      </c>
      <c r="B18" s="27" t="s">
        <v>141</v>
      </c>
      <c r="C18" s="15">
        <v>0</v>
      </c>
      <c r="D18" s="15">
        <v>0</v>
      </c>
      <c r="E18" s="15">
        <v>201.83</v>
      </c>
      <c r="F18" s="15">
        <v>201.83</v>
      </c>
      <c r="G18" s="13">
        <f t="shared" si="2"/>
        <v>201.83</v>
      </c>
      <c r="H18" s="15">
        <v>200</v>
      </c>
      <c r="I18" s="13">
        <f t="shared" si="3"/>
        <v>-1.8300000000000125</v>
      </c>
      <c r="J18" s="15"/>
      <c r="K18" s="15"/>
    </row>
    <row r="19" spans="1:11" ht="118.5" customHeight="1">
      <c r="A19" s="2" t="s">
        <v>142</v>
      </c>
      <c r="B19" s="27" t="s">
        <v>143</v>
      </c>
      <c r="C19" s="15">
        <v>0</v>
      </c>
      <c r="D19" s="15">
        <v>0</v>
      </c>
      <c r="E19" s="15">
        <v>9.64</v>
      </c>
      <c r="F19" s="15">
        <v>9.64</v>
      </c>
      <c r="G19" s="13">
        <f t="shared" si="2"/>
        <v>9.64</v>
      </c>
      <c r="H19" s="15">
        <v>9.6</v>
      </c>
      <c r="I19" s="13">
        <f t="shared" si="3"/>
        <v>-0.040000000000000924</v>
      </c>
      <c r="J19" s="15"/>
      <c r="K19" s="15"/>
    </row>
    <row r="20" spans="1:11" ht="57">
      <c r="A20" s="17" t="s">
        <v>41</v>
      </c>
      <c r="B20" s="26" t="s">
        <v>42</v>
      </c>
      <c r="C20" s="14">
        <f>C21+C22+C23+C24</f>
        <v>998</v>
      </c>
      <c r="D20" s="14">
        <f>D21+D22+D23+D24</f>
        <v>998</v>
      </c>
      <c r="E20" s="14">
        <f aca="true" t="shared" si="4" ref="E20:K20">E21+E22+E23+E24</f>
        <v>840.3</v>
      </c>
      <c r="F20" s="14">
        <f t="shared" si="4"/>
        <v>1120.41</v>
      </c>
      <c r="G20" s="14">
        <f>F20-D20</f>
        <v>122.41000000000008</v>
      </c>
      <c r="H20" s="14">
        <f t="shared" si="4"/>
        <v>1267.7000000000003</v>
      </c>
      <c r="I20" s="14">
        <f t="shared" si="4"/>
        <v>147.29000000000005</v>
      </c>
      <c r="J20" s="14">
        <f t="shared" si="4"/>
        <v>1305.5</v>
      </c>
      <c r="K20" s="14">
        <f t="shared" si="4"/>
        <v>1315</v>
      </c>
    </row>
    <row r="21" spans="1:11" ht="120">
      <c r="A21" s="25" t="s">
        <v>49</v>
      </c>
      <c r="B21" s="27" t="s">
        <v>50</v>
      </c>
      <c r="C21" s="14">
        <v>472.7</v>
      </c>
      <c r="D21" s="14">
        <v>472.7</v>
      </c>
      <c r="E21" s="14">
        <v>430.43</v>
      </c>
      <c r="F21" s="14">
        <v>573.91</v>
      </c>
      <c r="G21" s="13">
        <f t="shared" si="2"/>
        <v>101.20999999999998</v>
      </c>
      <c r="H21" s="14">
        <v>661.1</v>
      </c>
      <c r="I21" s="13">
        <f t="shared" si="3"/>
        <v>87.19000000000005</v>
      </c>
      <c r="J21" s="15">
        <v>679.2</v>
      </c>
      <c r="K21" s="15">
        <v>685</v>
      </c>
    </row>
    <row r="22" spans="1:11" ht="156">
      <c r="A22" s="25" t="s">
        <v>51</v>
      </c>
      <c r="B22" s="27" t="s">
        <v>52</v>
      </c>
      <c r="C22" s="15">
        <v>3.3</v>
      </c>
      <c r="D22" s="14">
        <v>3.3</v>
      </c>
      <c r="E22" s="14">
        <v>2.32</v>
      </c>
      <c r="F22" s="14">
        <v>3.1</v>
      </c>
      <c r="G22" s="13">
        <f t="shared" si="2"/>
        <v>-0.19999999999999973</v>
      </c>
      <c r="H22" s="14">
        <v>3.2</v>
      </c>
      <c r="I22" s="13">
        <f t="shared" si="3"/>
        <v>0.10000000000000009</v>
      </c>
      <c r="J22" s="15">
        <v>3.6</v>
      </c>
      <c r="K22" s="15">
        <v>3.6</v>
      </c>
    </row>
    <row r="23" spans="1:11" ht="120">
      <c r="A23" s="25" t="s">
        <v>53</v>
      </c>
      <c r="B23" s="27" t="s">
        <v>54</v>
      </c>
      <c r="C23" s="15">
        <v>584.3</v>
      </c>
      <c r="D23" s="14">
        <v>584.3</v>
      </c>
      <c r="E23" s="14">
        <v>458.05</v>
      </c>
      <c r="F23" s="14">
        <v>610.74</v>
      </c>
      <c r="G23" s="13">
        <f t="shared" si="2"/>
        <v>26.440000000000055</v>
      </c>
      <c r="H23" s="14">
        <v>685.5</v>
      </c>
      <c r="I23" s="13">
        <f t="shared" si="3"/>
        <v>74.75999999999999</v>
      </c>
      <c r="J23" s="15">
        <v>707.1</v>
      </c>
      <c r="K23" s="15">
        <v>713.4</v>
      </c>
    </row>
    <row r="24" spans="1:11" ht="120">
      <c r="A24" s="25" t="s">
        <v>55</v>
      </c>
      <c r="B24" s="27" t="s">
        <v>56</v>
      </c>
      <c r="C24" s="14">
        <v>-62.3</v>
      </c>
      <c r="D24" s="14">
        <v>-62.3</v>
      </c>
      <c r="E24" s="14">
        <v>-50.5</v>
      </c>
      <c r="F24" s="14">
        <v>-67.34</v>
      </c>
      <c r="G24" s="13">
        <f t="shared" si="2"/>
        <v>-5.040000000000006</v>
      </c>
      <c r="H24" s="14">
        <v>-82.1</v>
      </c>
      <c r="I24" s="13">
        <f t="shared" si="3"/>
        <v>-14.759999999999991</v>
      </c>
      <c r="J24" s="15">
        <v>-84.4</v>
      </c>
      <c r="K24" s="15">
        <v>-87</v>
      </c>
    </row>
    <row r="25" spans="1:11" ht="12.75">
      <c r="A25" s="3" t="s">
        <v>22</v>
      </c>
      <c r="B25" s="26" t="s">
        <v>13</v>
      </c>
      <c r="C25" s="14">
        <f>C26+C27</f>
        <v>2875</v>
      </c>
      <c r="D25" s="14">
        <f>D26+D27</f>
        <v>2875</v>
      </c>
      <c r="E25" s="14">
        <f aca="true" t="shared" si="5" ref="E25:K25">E26+E27</f>
        <v>403.44</v>
      </c>
      <c r="F25" s="14">
        <f t="shared" si="5"/>
        <v>2581</v>
      </c>
      <c r="G25" s="14">
        <f t="shared" si="5"/>
        <v>-294</v>
      </c>
      <c r="H25" s="14">
        <f t="shared" si="5"/>
        <v>2782</v>
      </c>
      <c r="I25" s="14">
        <f t="shared" si="5"/>
        <v>201</v>
      </c>
      <c r="J25" s="14">
        <f t="shared" si="5"/>
        <v>2833.5</v>
      </c>
      <c r="K25" s="14">
        <f t="shared" si="5"/>
        <v>2886.1</v>
      </c>
    </row>
    <row r="26" spans="1:11" ht="24">
      <c r="A26" s="25" t="s">
        <v>63</v>
      </c>
      <c r="B26" s="27" t="s">
        <v>14</v>
      </c>
      <c r="C26" s="15">
        <v>1794</v>
      </c>
      <c r="D26" s="15">
        <v>1794</v>
      </c>
      <c r="E26" s="15">
        <v>201.88</v>
      </c>
      <c r="F26" s="15">
        <v>1500</v>
      </c>
      <c r="G26" s="13">
        <f t="shared" si="2"/>
        <v>-294</v>
      </c>
      <c r="H26" s="15">
        <v>1896</v>
      </c>
      <c r="I26" s="13">
        <f t="shared" si="3"/>
        <v>396</v>
      </c>
      <c r="J26" s="15">
        <v>1941.5</v>
      </c>
      <c r="K26" s="15">
        <v>1988.1</v>
      </c>
    </row>
    <row r="27" spans="1:11" ht="12.75">
      <c r="A27" s="3" t="s">
        <v>24</v>
      </c>
      <c r="B27" s="27" t="s">
        <v>1</v>
      </c>
      <c r="C27" s="15">
        <f>C28+C29</f>
        <v>1081</v>
      </c>
      <c r="D27" s="15">
        <f>D28+D29</f>
        <v>1081</v>
      </c>
      <c r="E27" s="15">
        <f aca="true" t="shared" si="6" ref="E27:K27">E28+E29</f>
        <v>201.56</v>
      </c>
      <c r="F27" s="15">
        <f t="shared" si="6"/>
        <v>1081</v>
      </c>
      <c r="G27" s="15">
        <f t="shared" si="6"/>
        <v>0</v>
      </c>
      <c r="H27" s="15">
        <f t="shared" si="6"/>
        <v>886</v>
      </c>
      <c r="I27" s="15">
        <f t="shared" si="6"/>
        <v>-195</v>
      </c>
      <c r="J27" s="15">
        <f>J28+J29</f>
        <v>892</v>
      </c>
      <c r="K27" s="15">
        <f>K28+K29</f>
        <v>898</v>
      </c>
    </row>
    <row r="28" spans="1:11" ht="69.75" customHeight="1">
      <c r="A28" s="25" t="s">
        <v>57</v>
      </c>
      <c r="B28" s="27" t="s">
        <v>58</v>
      </c>
      <c r="C28" s="15">
        <v>517</v>
      </c>
      <c r="D28" s="15">
        <v>517</v>
      </c>
      <c r="E28" s="15">
        <v>111.63</v>
      </c>
      <c r="F28" s="15">
        <v>517</v>
      </c>
      <c r="G28" s="13">
        <f t="shared" si="2"/>
        <v>0</v>
      </c>
      <c r="H28" s="15">
        <v>248</v>
      </c>
      <c r="I28" s="13">
        <f t="shared" si="3"/>
        <v>-269</v>
      </c>
      <c r="J28" s="15">
        <v>253</v>
      </c>
      <c r="K28" s="15">
        <v>258</v>
      </c>
    </row>
    <row r="29" spans="1:11" ht="75" customHeight="1">
      <c r="A29" s="25" t="s">
        <v>59</v>
      </c>
      <c r="B29" s="27" t="s">
        <v>60</v>
      </c>
      <c r="C29" s="15">
        <v>564</v>
      </c>
      <c r="D29" s="15">
        <v>564</v>
      </c>
      <c r="E29" s="15">
        <v>89.93</v>
      </c>
      <c r="F29" s="15">
        <v>564</v>
      </c>
      <c r="G29" s="13">
        <f t="shared" si="2"/>
        <v>0</v>
      </c>
      <c r="H29" s="15">
        <v>638</v>
      </c>
      <c r="I29" s="13">
        <f t="shared" si="3"/>
        <v>74</v>
      </c>
      <c r="J29" s="15">
        <v>639</v>
      </c>
      <c r="K29" s="15">
        <v>640</v>
      </c>
    </row>
    <row r="30" spans="1:11" ht="81" customHeight="1">
      <c r="A30" s="3" t="s">
        <v>23</v>
      </c>
      <c r="B30" s="26" t="s">
        <v>2</v>
      </c>
      <c r="C30" s="14">
        <f>C31+C33+C34+C32</f>
        <v>1113.4</v>
      </c>
      <c r="D30" s="14">
        <f>D31+D33+D34+D32</f>
        <v>1121.4</v>
      </c>
      <c r="E30" s="14">
        <f aca="true" t="shared" si="7" ref="E30:K30">E31+E33+E34+E32</f>
        <v>759.46</v>
      </c>
      <c r="F30" s="14">
        <f t="shared" si="7"/>
        <v>1132.04</v>
      </c>
      <c r="G30" s="14">
        <f t="shared" si="7"/>
        <v>10.639999999999999</v>
      </c>
      <c r="H30" s="14">
        <f t="shared" si="7"/>
        <v>1035.8</v>
      </c>
      <c r="I30" s="14">
        <f t="shared" si="7"/>
        <v>-96.24</v>
      </c>
      <c r="J30" s="14">
        <f t="shared" si="7"/>
        <v>1011.1999999999999</v>
      </c>
      <c r="K30" s="14">
        <f t="shared" si="7"/>
        <v>1001.6</v>
      </c>
    </row>
    <row r="31" spans="1:11" ht="181.5" customHeight="1">
      <c r="A31" s="25" t="s">
        <v>122</v>
      </c>
      <c r="B31" s="27" t="s">
        <v>15</v>
      </c>
      <c r="C31" s="15">
        <v>811</v>
      </c>
      <c r="D31" s="15">
        <v>811</v>
      </c>
      <c r="E31" s="15">
        <v>519.71</v>
      </c>
      <c r="F31" s="15">
        <v>811</v>
      </c>
      <c r="G31" s="13">
        <f t="shared" si="2"/>
        <v>0</v>
      </c>
      <c r="H31" s="15">
        <v>760</v>
      </c>
      <c r="I31" s="13">
        <f>H31-F31</f>
        <v>-51</v>
      </c>
      <c r="J31" s="15">
        <v>735</v>
      </c>
      <c r="K31" s="15">
        <v>725</v>
      </c>
    </row>
    <row r="32" spans="1:11" ht="151.5" customHeight="1">
      <c r="A32" s="25" t="s">
        <v>64</v>
      </c>
      <c r="B32" s="48" t="s">
        <v>65</v>
      </c>
      <c r="C32" s="15">
        <v>94.5</v>
      </c>
      <c r="D32" s="15">
        <v>94.5</v>
      </c>
      <c r="E32" s="15">
        <v>91.34</v>
      </c>
      <c r="F32" s="15">
        <v>94.5</v>
      </c>
      <c r="G32" s="13">
        <f t="shared" si="2"/>
        <v>0</v>
      </c>
      <c r="H32" s="15">
        <v>92.4</v>
      </c>
      <c r="I32" s="13">
        <f t="shared" si="3"/>
        <v>-2.0999999999999943</v>
      </c>
      <c r="J32" s="15">
        <v>92.4</v>
      </c>
      <c r="K32" s="15">
        <v>92.4</v>
      </c>
    </row>
    <row r="33" spans="1:11" ht="167.25" customHeight="1">
      <c r="A33" s="21" t="s">
        <v>74</v>
      </c>
      <c r="B33" s="27" t="s">
        <v>75</v>
      </c>
      <c r="C33" s="15">
        <v>7.9</v>
      </c>
      <c r="D33" s="15">
        <v>15.9</v>
      </c>
      <c r="E33" s="15">
        <v>19.9</v>
      </c>
      <c r="F33" s="15">
        <v>26.54</v>
      </c>
      <c r="G33" s="13">
        <f t="shared" si="2"/>
        <v>10.639999999999999</v>
      </c>
      <c r="H33" s="15">
        <v>8.4</v>
      </c>
      <c r="I33" s="13">
        <f t="shared" si="3"/>
        <v>-18.14</v>
      </c>
      <c r="J33" s="15">
        <v>8.8</v>
      </c>
      <c r="K33" s="15">
        <v>9.2</v>
      </c>
    </row>
    <row r="34" spans="1:11" ht="170.25" customHeight="1">
      <c r="A34" s="25" t="s">
        <v>101</v>
      </c>
      <c r="B34" s="27" t="s">
        <v>16</v>
      </c>
      <c r="C34" s="15">
        <v>200</v>
      </c>
      <c r="D34" s="15">
        <v>200</v>
      </c>
      <c r="E34" s="15">
        <v>128.51</v>
      </c>
      <c r="F34" s="15">
        <v>200</v>
      </c>
      <c r="G34" s="13">
        <f t="shared" si="2"/>
        <v>0</v>
      </c>
      <c r="H34" s="15">
        <v>175</v>
      </c>
      <c r="I34" s="13">
        <f t="shared" si="3"/>
        <v>-25</v>
      </c>
      <c r="J34" s="15">
        <v>175</v>
      </c>
      <c r="K34" s="15">
        <v>175</v>
      </c>
    </row>
    <row r="35" spans="1:11" ht="30" customHeight="1">
      <c r="A35" s="17" t="s">
        <v>61</v>
      </c>
      <c r="B35" s="26" t="s">
        <v>62</v>
      </c>
      <c r="C35" s="14">
        <f>C36</f>
        <v>50</v>
      </c>
      <c r="D35" s="14">
        <f>D36</f>
        <v>50</v>
      </c>
      <c r="E35" s="14">
        <f>E36</f>
        <v>44.9</v>
      </c>
      <c r="F35" s="14">
        <f>F36</f>
        <v>50</v>
      </c>
      <c r="G35" s="13">
        <f t="shared" si="2"/>
        <v>0</v>
      </c>
      <c r="H35" s="14">
        <f>H36</f>
        <v>50</v>
      </c>
      <c r="I35" s="13">
        <f t="shared" si="3"/>
        <v>0</v>
      </c>
      <c r="J35" s="15">
        <f>J36</f>
        <v>50</v>
      </c>
      <c r="K35" s="15">
        <f>K36</f>
        <v>50</v>
      </c>
    </row>
    <row r="36" spans="1:11" ht="60" customHeight="1">
      <c r="A36" s="25" t="s">
        <v>99</v>
      </c>
      <c r="B36" s="27" t="s">
        <v>100</v>
      </c>
      <c r="C36" s="15">
        <v>50</v>
      </c>
      <c r="D36" s="15">
        <v>50</v>
      </c>
      <c r="E36" s="15">
        <v>44.9</v>
      </c>
      <c r="F36" s="15">
        <v>50</v>
      </c>
      <c r="G36" s="13">
        <f t="shared" si="2"/>
        <v>0</v>
      </c>
      <c r="H36" s="15">
        <v>50</v>
      </c>
      <c r="I36" s="13">
        <f t="shared" si="3"/>
        <v>0</v>
      </c>
      <c r="J36" s="15">
        <v>50</v>
      </c>
      <c r="K36" s="15">
        <v>50</v>
      </c>
    </row>
    <row r="37" spans="1:11" ht="59.25" customHeight="1">
      <c r="A37" s="3" t="s">
        <v>26</v>
      </c>
      <c r="B37" s="26" t="s">
        <v>17</v>
      </c>
      <c r="C37" s="14">
        <f aca="true" t="shared" si="8" ref="C37:K37">C38+C39+C40+C41</f>
        <v>68</v>
      </c>
      <c r="D37" s="14">
        <f t="shared" si="8"/>
        <v>291</v>
      </c>
      <c r="E37" s="14">
        <f t="shared" si="8"/>
        <v>437.52</v>
      </c>
      <c r="F37" s="14">
        <f t="shared" si="8"/>
        <v>437.52</v>
      </c>
      <c r="G37" s="14">
        <f t="shared" si="8"/>
        <v>145.85</v>
      </c>
      <c r="H37" s="14">
        <f t="shared" si="8"/>
        <v>0</v>
      </c>
      <c r="I37" s="14">
        <f t="shared" si="8"/>
        <v>-437.52</v>
      </c>
      <c r="J37" s="14">
        <f t="shared" si="8"/>
        <v>0</v>
      </c>
      <c r="K37" s="14">
        <f t="shared" si="8"/>
        <v>0</v>
      </c>
    </row>
    <row r="38" spans="1:11" ht="59.25" customHeight="1">
      <c r="A38" s="3" t="s">
        <v>102</v>
      </c>
      <c r="B38" s="27" t="s">
        <v>106</v>
      </c>
      <c r="C38" s="15">
        <v>68</v>
      </c>
      <c r="D38" s="15">
        <v>130</v>
      </c>
      <c r="E38" s="15">
        <v>130.67</v>
      </c>
      <c r="F38" s="15">
        <v>130.67</v>
      </c>
      <c r="G38" s="14"/>
      <c r="H38" s="15">
        <v>0</v>
      </c>
      <c r="I38" s="14">
        <f>H38-F38</f>
        <v>-130.67</v>
      </c>
      <c r="J38" s="15">
        <v>0</v>
      </c>
      <c r="K38" s="15">
        <v>0</v>
      </c>
    </row>
    <row r="39" spans="1:11" ht="96" customHeight="1">
      <c r="A39" s="3" t="s">
        <v>94</v>
      </c>
      <c r="B39" s="27" t="s">
        <v>95</v>
      </c>
      <c r="C39" s="14">
        <v>0</v>
      </c>
      <c r="D39" s="14">
        <v>0</v>
      </c>
      <c r="E39" s="14">
        <v>0</v>
      </c>
      <c r="F39" s="14">
        <v>0</v>
      </c>
      <c r="G39" s="14">
        <f>F39-D39</f>
        <v>0</v>
      </c>
      <c r="H39" s="14">
        <v>0</v>
      </c>
      <c r="I39" s="13">
        <v>0</v>
      </c>
      <c r="J39" s="15">
        <v>0</v>
      </c>
      <c r="K39" s="15"/>
    </row>
    <row r="40" spans="1:11" ht="66.75" customHeight="1">
      <c r="A40" s="25" t="s">
        <v>76</v>
      </c>
      <c r="B40" s="27" t="s">
        <v>77</v>
      </c>
      <c r="C40" s="15">
        <v>0</v>
      </c>
      <c r="D40" s="15">
        <v>16</v>
      </c>
      <c r="E40" s="15">
        <v>16.22</v>
      </c>
      <c r="F40" s="15">
        <v>16.22</v>
      </c>
      <c r="G40" s="14">
        <f>F40-D40</f>
        <v>0.21999999999999886</v>
      </c>
      <c r="H40" s="15"/>
      <c r="I40" s="13">
        <f t="shared" si="3"/>
        <v>-16.22</v>
      </c>
      <c r="J40" s="15">
        <v>0</v>
      </c>
      <c r="K40" s="15">
        <v>0</v>
      </c>
    </row>
    <row r="41" spans="1:11" ht="110.25" customHeight="1">
      <c r="A41" s="25" t="s">
        <v>69</v>
      </c>
      <c r="B41" s="27" t="s">
        <v>70</v>
      </c>
      <c r="C41" s="15">
        <v>0</v>
      </c>
      <c r="D41" s="15">
        <v>145</v>
      </c>
      <c r="E41" s="15">
        <v>290.63</v>
      </c>
      <c r="F41" s="15">
        <v>290.63</v>
      </c>
      <c r="G41" s="14">
        <f>F41-D41</f>
        <v>145.63</v>
      </c>
      <c r="H41" s="15"/>
      <c r="I41" s="13">
        <f t="shared" si="3"/>
        <v>-290.63</v>
      </c>
      <c r="J41" s="15">
        <v>0</v>
      </c>
      <c r="K41" s="15">
        <v>0</v>
      </c>
    </row>
    <row r="42" spans="1:11" ht="31.5" customHeight="1">
      <c r="A42" s="17" t="s">
        <v>36</v>
      </c>
      <c r="B42" s="26" t="s">
        <v>37</v>
      </c>
      <c r="C42" s="14">
        <v>0</v>
      </c>
      <c r="D42" s="14">
        <f>D43+D46</f>
        <v>111</v>
      </c>
      <c r="E42" s="14">
        <f>E43+E46+E44+E45</f>
        <v>133.62</v>
      </c>
      <c r="F42" s="14">
        <f aca="true" t="shared" si="9" ref="F42:K42">F43+F46+F44</f>
        <v>160.68</v>
      </c>
      <c r="G42" s="14">
        <f t="shared" si="9"/>
        <v>49.68</v>
      </c>
      <c r="H42" s="14">
        <f t="shared" si="9"/>
        <v>0</v>
      </c>
      <c r="I42" s="14">
        <f t="shared" si="9"/>
        <v>-156.22</v>
      </c>
      <c r="J42" s="14">
        <f t="shared" si="9"/>
        <v>0</v>
      </c>
      <c r="K42" s="14">
        <f t="shared" si="9"/>
        <v>0</v>
      </c>
    </row>
    <row r="43" spans="1:11" ht="91.5" customHeight="1">
      <c r="A43" s="18" t="s">
        <v>119</v>
      </c>
      <c r="B43" s="27" t="s">
        <v>38</v>
      </c>
      <c r="C43" s="15">
        <v>0</v>
      </c>
      <c r="D43" s="15">
        <v>0</v>
      </c>
      <c r="E43" s="15">
        <v>1</v>
      </c>
      <c r="F43" s="15">
        <v>1</v>
      </c>
      <c r="G43" s="13">
        <f t="shared" si="2"/>
        <v>1</v>
      </c>
      <c r="H43" s="15"/>
      <c r="I43" s="13">
        <f t="shared" si="3"/>
        <v>-1</v>
      </c>
      <c r="J43" s="15"/>
      <c r="K43" s="15"/>
    </row>
    <row r="44" spans="1:11" ht="91.5" customHeight="1">
      <c r="A44" s="18" t="s">
        <v>132</v>
      </c>
      <c r="B44" s="27" t="s">
        <v>133</v>
      </c>
      <c r="C44" s="15">
        <v>0</v>
      </c>
      <c r="D44" s="15">
        <v>0</v>
      </c>
      <c r="E44" s="15">
        <v>4.46</v>
      </c>
      <c r="F44" s="15">
        <v>4.46</v>
      </c>
      <c r="G44" s="13">
        <f t="shared" si="2"/>
        <v>4.46</v>
      </c>
      <c r="H44" s="15"/>
      <c r="I44" s="13"/>
      <c r="J44" s="15"/>
      <c r="K44" s="15"/>
    </row>
    <row r="45" spans="1:11" ht="142.5" customHeight="1">
      <c r="A45" s="18" t="s">
        <v>144</v>
      </c>
      <c r="B45" s="27" t="s">
        <v>145</v>
      </c>
      <c r="C45" s="15">
        <v>0</v>
      </c>
      <c r="D45" s="15">
        <v>0</v>
      </c>
      <c r="E45" s="15">
        <v>11.75</v>
      </c>
      <c r="F45" s="15">
        <v>11.75</v>
      </c>
      <c r="G45" s="13">
        <f t="shared" si="2"/>
        <v>11.75</v>
      </c>
      <c r="H45" s="15"/>
      <c r="I45" s="13"/>
      <c r="J45" s="15"/>
      <c r="K45" s="15"/>
    </row>
    <row r="46" spans="1:11" ht="120" customHeight="1">
      <c r="A46" s="45" t="s">
        <v>120</v>
      </c>
      <c r="B46" s="27" t="s">
        <v>121</v>
      </c>
      <c r="C46" s="15">
        <v>0</v>
      </c>
      <c r="D46" s="15">
        <v>111</v>
      </c>
      <c r="E46" s="15">
        <v>116.41</v>
      </c>
      <c r="F46" s="15">
        <v>155.22</v>
      </c>
      <c r="G46" s="13">
        <f t="shared" si="2"/>
        <v>44.22</v>
      </c>
      <c r="H46" s="15"/>
      <c r="I46" s="13">
        <f t="shared" si="3"/>
        <v>-155.22</v>
      </c>
      <c r="J46" s="15"/>
      <c r="K46" s="15"/>
    </row>
    <row r="47" spans="1:11" ht="50.25" customHeight="1">
      <c r="A47" s="47" t="s">
        <v>130</v>
      </c>
      <c r="B47" s="26" t="s">
        <v>131</v>
      </c>
      <c r="C47" s="14">
        <v>0</v>
      </c>
      <c r="D47" s="14">
        <v>0</v>
      </c>
      <c r="E47" s="14">
        <v>0</v>
      </c>
      <c r="F47" s="14">
        <v>0</v>
      </c>
      <c r="G47" s="13">
        <f t="shared" si="2"/>
        <v>0</v>
      </c>
      <c r="H47" s="14"/>
      <c r="I47" s="13"/>
      <c r="J47" s="14"/>
      <c r="K47" s="14"/>
    </row>
    <row r="48" spans="1:11" ht="32.25" customHeight="1">
      <c r="A48" s="21" t="s">
        <v>79</v>
      </c>
      <c r="B48" s="26" t="s">
        <v>18</v>
      </c>
      <c r="C48" s="43">
        <f>C49</f>
        <v>1144.9</v>
      </c>
      <c r="D48" s="43">
        <f>D49</f>
        <v>20008.61</v>
      </c>
      <c r="E48" s="43">
        <f aca="true" t="shared" si="10" ref="E48:K48">E49</f>
        <v>19443.059999999998</v>
      </c>
      <c r="F48" s="43">
        <f t="shared" si="10"/>
        <v>19782.37</v>
      </c>
      <c r="G48" s="43">
        <f t="shared" si="10"/>
        <v>-226.2400000000016</v>
      </c>
      <c r="H48" s="43">
        <f t="shared" si="10"/>
        <v>20572.699999999997</v>
      </c>
      <c r="I48" s="43">
        <f t="shared" si="10"/>
        <v>790.3300000000008</v>
      </c>
      <c r="J48" s="43">
        <f t="shared" si="10"/>
        <v>427.90000000000003</v>
      </c>
      <c r="K48" s="43">
        <f t="shared" si="10"/>
        <v>427.90000000000003</v>
      </c>
    </row>
    <row r="49" spans="1:11" ht="72" customHeight="1">
      <c r="A49" s="21" t="s">
        <v>80</v>
      </c>
      <c r="B49" s="26" t="s">
        <v>43</v>
      </c>
      <c r="C49" s="43">
        <f>C50+C54+C57+C60</f>
        <v>1144.9</v>
      </c>
      <c r="D49" s="43">
        <f>D50+D54+D57+D60</f>
        <v>20008.61</v>
      </c>
      <c r="E49" s="43">
        <f>E50+E54+E57+E60+E63</f>
        <v>19443.059999999998</v>
      </c>
      <c r="F49" s="43">
        <f aca="true" t="shared" si="11" ref="F49:K49">F50+F54+F57+F60</f>
        <v>19782.37</v>
      </c>
      <c r="G49" s="43">
        <f t="shared" si="11"/>
        <v>-226.2400000000016</v>
      </c>
      <c r="H49" s="43">
        <f t="shared" si="11"/>
        <v>20572.699999999997</v>
      </c>
      <c r="I49" s="43">
        <f t="shared" si="11"/>
        <v>790.3300000000008</v>
      </c>
      <c r="J49" s="43">
        <f t="shared" si="11"/>
        <v>427.90000000000003</v>
      </c>
      <c r="K49" s="43">
        <f t="shared" si="11"/>
        <v>427.90000000000003</v>
      </c>
    </row>
    <row r="50" spans="1:11" ht="45" customHeight="1">
      <c r="A50" s="18" t="s">
        <v>96</v>
      </c>
      <c r="B50" s="13" t="s">
        <v>78</v>
      </c>
      <c r="C50" s="14">
        <f>C51+C52</f>
        <v>0</v>
      </c>
      <c r="D50" s="24">
        <f aca="true" t="shared" si="12" ref="D50:K50">D51+D52+D53</f>
        <v>0</v>
      </c>
      <c r="E50" s="24">
        <f t="shared" si="12"/>
        <v>0</v>
      </c>
      <c r="F50" s="24">
        <f t="shared" si="12"/>
        <v>0</v>
      </c>
      <c r="G50" s="24">
        <f t="shared" si="12"/>
        <v>0</v>
      </c>
      <c r="H50" s="24">
        <f t="shared" si="12"/>
        <v>0</v>
      </c>
      <c r="I50" s="24">
        <f t="shared" si="12"/>
        <v>0</v>
      </c>
      <c r="J50" s="24">
        <f t="shared" si="12"/>
        <v>0</v>
      </c>
      <c r="K50" s="24">
        <f t="shared" si="12"/>
        <v>0</v>
      </c>
    </row>
    <row r="51" spans="1:11" ht="76.5" customHeight="1">
      <c r="A51" s="21" t="s">
        <v>108</v>
      </c>
      <c r="B51" s="33" t="s">
        <v>107</v>
      </c>
      <c r="C51" s="14"/>
      <c r="D51" s="24"/>
      <c r="E51" s="14"/>
      <c r="F51" s="14"/>
      <c r="G51" s="13"/>
      <c r="H51" s="14"/>
      <c r="I51" s="13"/>
      <c r="J51" s="14"/>
      <c r="K51" s="14"/>
    </row>
    <row r="52" spans="1:11" ht="78.75" customHeight="1">
      <c r="A52" s="21" t="s">
        <v>109</v>
      </c>
      <c r="B52" s="33" t="s">
        <v>103</v>
      </c>
      <c r="C52" s="14"/>
      <c r="D52" s="24"/>
      <c r="E52" s="14"/>
      <c r="F52" s="14"/>
      <c r="G52" s="13">
        <f t="shared" si="2"/>
        <v>0</v>
      </c>
      <c r="H52" s="14"/>
      <c r="I52" s="13"/>
      <c r="J52" s="15"/>
      <c r="K52" s="15"/>
    </row>
    <row r="53" spans="1:11" ht="78.75" customHeight="1">
      <c r="A53" s="21" t="s">
        <v>117</v>
      </c>
      <c r="B53" s="33" t="s">
        <v>118</v>
      </c>
      <c r="C53" s="14">
        <v>0</v>
      </c>
      <c r="D53" s="24"/>
      <c r="E53" s="14"/>
      <c r="F53" s="14"/>
      <c r="G53" s="13"/>
      <c r="H53" s="14"/>
      <c r="I53" s="13"/>
      <c r="J53" s="15"/>
      <c r="K53" s="15"/>
    </row>
    <row r="54" spans="1:11" ht="80.25">
      <c r="A54" s="25" t="s">
        <v>81</v>
      </c>
      <c r="B54" s="26" t="s">
        <v>40</v>
      </c>
      <c r="C54" s="14">
        <f aca="true" t="shared" si="13" ref="C54:J54">C55+C56</f>
        <v>539</v>
      </c>
      <c r="D54" s="14">
        <f t="shared" si="13"/>
        <v>19112.2</v>
      </c>
      <c r="E54" s="24">
        <f t="shared" si="13"/>
        <v>18856.85</v>
      </c>
      <c r="F54" s="24">
        <f t="shared" si="13"/>
        <v>18887.46</v>
      </c>
      <c r="G54" s="24">
        <f t="shared" si="13"/>
        <v>-224.7400000000016</v>
      </c>
      <c r="H54" s="24">
        <f t="shared" si="13"/>
        <v>18858.5</v>
      </c>
      <c r="I54" s="24">
        <f t="shared" si="13"/>
        <v>-28.959999999999127</v>
      </c>
      <c r="J54" s="15">
        <f t="shared" si="13"/>
        <v>0</v>
      </c>
      <c r="K54" s="15">
        <v>0</v>
      </c>
    </row>
    <row r="55" spans="1:11" ht="110.25" customHeight="1">
      <c r="A55" s="25" t="s">
        <v>104</v>
      </c>
      <c r="B55" s="27" t="s">
        <v>85</v>
      </c>
      <c r="C55" s="15">
        <v>0</v>
      </c>
      <c r="D55" s="36">
        <v>0</v>
      </c>
      <c r="E55" s="15"/>
      <c r="F55" s="15">
        <v>0</v>
      </c>
      <c r="G55" s="24">
        <f>F55-D55</f>
        <v>0</v>
      </c>
      <c r="H55" s="15"/>
      <c r="I55" s="33"/>
      <c r="J55" s="15">
        <v>0</v>
      </c>
      <c r="K55" s="15">
        <v>0</v>
      </c>
    </row>
    <row r="56" spans="1:11" ht="60" customHeight="1">
      <c r="A56" s="21" t="s">
        <v>146</v>
      </c>
      <c r="B56" s="27" t="s">
        <v>82</v>
      </c>
      <c r="C56" s="15">
        <v>539</v>
      </c>
      <c r="D56" s="36">
        <v>19112.2</v>
      </c>
      <c r="E56" s="36">
        <v>18856.85</v>
      </c>
      <c r="F56" s="15">
        <v>18887.46</v>
      </c>
      <c r="G56" s="13">
        <f t="shared" si="2"/>
        <v>-224.7400000000016</v>
      </c>
      <c r="H56" s="15">
        <v>18858.5</v>
      </c>
      <c r="I56" s="13">
        <f t="shared" si="3"/>
        <v>-28.959999999999127</v>
      </c>
      <c r="J56" s="15">
        <v>0</v>
      </c>
      <c r="K56" s="15">
        <v>0</v>
      </c>
    </row>
    <row r="57" spans="1:11" ht="57">
      <c r="A57" s="25" t="s">
        <v>83</v>
      </c>
      <c r="B57" s="26" t="s">
        <v>27</v>
      </c>
      <c r="C57" s="15">
        <f>C58+C59</f>
        <v>285</v>
      </c>
      <c r="D57" s="15">
        <f>D58+D59</f>
        <v>285</v>
      </c>
      <c r="E57" s="15">
        <f>E58+E59</f>
        <v>177.01</v>
      </c>
      <c r="F57" s="15">
        <f>F58+F59</f>
        <v>283.5</v>
      </c>
      <c r="G57" s="13">
        <f t="shared" si="2"/>
        <v>-1.5</v>
      </c>
      <c r="H57" s="14">
        <f>H58+H59</f>
        <v>298.1</v>
      </c>
      <c r="I57" s="13">
        <f t="shared" si="3"/>
        <v>14.600000000000023</v>
      </c>
      <c r="J57" s="14">
        <f>J58+J59</f>
        <v>308.6</v>
      </c>
      <c r="K57" s="14">
        <f>K58+K59</f>
        <v>308.6</v>
      </c>
    </row>
    <row r="58" spans="1:11" ht="60">
      <c r="A58" s="25" t="s">
        <v>84</v>
      </c>
      <c r="B58" s="27" t="s">
        <v>28</v>
      </c>
      <c r="C58" s="15">
        <v>2.8</v>
      </c>
      <c r="D58" s="15">
        <v>2.8</v>
      </c>
      <c r="E58" s="15">
        <v>0.7</v>
      </c>
      <c r="F58" s="15">
        <v>1.3</v>
      </c>
      <c r="G58" s="13">
        <f t="shared" si="2"/>
        <v>-1.4999999999999998</v>
      </c>
      <c r="H58" s="15">
        <v>2.8</v>
      </c>
      <c r="I58" s="13">
        <f t="shared" si="3"/>
        <v>1.4999999999999998</v>
      </c>
      <c r="J58" s="15">
        <v>2.8</v>
      </c>
      <c r="K58" s="15">
        <v>2.8</v>
      </c>
    </row>
    <row r="59" spans="1:11" ht="84">
      <c r="A59" s="25" t="s">
        <v>110</v>
      </c>
      <c r="B59" s="27" t="s">
        <v>71</v>
      </c>
      <c r="C59" s="42">
        <v>282.2</v>
      </c>
      <c r="D59" s="15">
        <v>282.2</v>
      </c>
      <c r="E59" s="15">
        <v>176.31</v>
      </c>
      <c r="F59" s="15">
        <v>282.2</v>
      </c>
      <c r="G59" s="13">
        <f t="shared" si="2"/>
        <v>0</v>
      </c>
      <c r="H59" s="15">
        <v>295.3</v>
      </c>
      <c r="I59" s="13">
        <f t="shared" si="3"/>
        <v>13.100000000000023</v>
      </c>
      <c r="J59" s="15">
        <v>305.8</v>
      </c>
      <c r="K59" s="15">
        <v>305.8</v>
      </c>
    </row>
    <row r="60" spans="1:11" ht="34.5">
      <c r="A60" s="17" t="s">
        <v>112</v>
      </c>
      <c r="B60" s="26" t="s">
        <v>113</v>
      </c>
      <c r="C60" s="43">
        <f>C61+C62</f>
        <v>320.9</v>
      </c>
      <c r="D60" s="43">
        <f aca="true" t="shared" si="14" ref="D60:K60">D61+D62</f>
        <v>611.41</v>
      </c>
      <c r="E60" s="43">
        <f t="shared" si="14"/>
        <v>409.2</v>
      </c>
      <c r="F60" s="43">
        <f t="shared" si="14"/>
        <v>611.41</v>
      </c>
      <c r="G60" s="43">
        <f t="shared" si="14"/>
        <v>0</v>
      </c>
      <c r="H60" s="43">
        <f t="shared" si="14"/>
        <v>1416.1</v>
      </c>
      <c r="I60" s="43">
        <f t="shared" si="14"/>
        <v>804.6899999999999</v>
      </c>
      <c r="J60" s="43">
        <f t="shared" si="14"/>
        <v>119.3</v>
      </c>
      <c r="K60" s="43">
        <f t="shared" si="14"/>
        <v>119.3</v>
      </c>
    </row>
    <row r="61" spans="1:11" ht="72">
      <c r="A61" s="41" t="s">
        <v>111</v>
      </c>
      <c r="B61" s="27" t="s">
        <v>114</v>
      </c>
      <c r="C61" s="42"/>
      <c r="D61" s="42"/>
      <c r="E61" s="15">
        <v>0</v>
      </c>
      <c r="F61" s="15">
        <v>0</v>
      </c>
      <c r="G61" s="37">
        <f>F61-D61</f>
        <v>0</v>
      </c>
      <c r="H61" s="15"/>
      <c r="I61" s="13"/>
      <c r="J61" s="15"/>
      <c r="K61" s="15"/>
    </row>
    <row r="62" spans="1:11" ht="48">
      <c r="A62" s="44">
        <v>9.9120249999E+17</v>
      </c>
      <c r="B62" s="27" t="s">
        <v>105</v>
      </c>
      <c r="C62" s="42">
        <v>320.9</v>
      </c>
      <c r="D62" s="15">
        <v>611.41</v>
      </c>
      <c r="E62" s="15">
        <v>409.2</v>
      </c>
      <c r="F62" s="15">
        <v>611.41</v>
      </c>
      <c r="G62" s="37">
        <f>F62-D62</f>
        <v>0</v>
      </c>
      <c r="H62" s="15">
        <v>1416.1</v>
      </c>
      <c r="I62" s="13">
        <f>H62-F62</f>
        <v>804.6899999999999</v>
      </c>
      <c r="J62" s="15">
        <v>119.3</v>
      </c>
      <c r="K62" s="15">
        <v>119.3</v>
      </c>
    </row>
    <row r="63" spans="1:11" ht="23.25">
      <c r="A63" s="18" t="s">
        <v>86</v>
      </c>
      <c r="B63" s="26" t="s">
        <v>39</v>
      </c>
      <c r="C63" s="14">
        <v>0</v>
      </c>
      <c r="D63" s="14">
        <v>0</v>
      </c>
      <c r="E63" s="14">
        <v>0</v>
      </c>
      <c r="F63" s="14"/>
      <c r="G63" s="13">
        <f t="shared" si="2"/>
        <v>0</v>
      </c>
      <c r="H63" s="14">
        <v>0</v>
      </c>
      <c r="I63" s="13">
        <f t="shared" si="3"/>
        <v>0</v>
      </c>
      <c r="J63" s="15">
        <v>0</v>
      </c>
      <c r="K63" s="15">
        <v>0</v>
      </c>
    </row>
    <row r="64" spans="1:11" ht="33" customHeight="1">
      <c r="A64" s="21" t="s">
        <v>97</v>
      </c>
      <c r="B64" s="27" t="s">
        <v>98</v>
      </c>
      <c r="C64" s="15">
        <v>0</v>
      </c>
      <c r="D64" s="15">
        <v>0</v>
      </c>
      <c r="E64" s="15">
        <v>0</v>
      </c>
      <c r="F64" s="15"/>
      <c r="G64" s="13">
        <f t="shared" si="2"/>
        <v>0</v>
      </c>
      <c r="H64" s="15">
        <v>0</v>
      </c>
      <c r="I64" s="13">
        <f t="shared" si="3"/>
        <v>0</v>
      </c>
      <c r="J64" s="15">
        <v>0</v>
      </c>
      <c r="K64" s="15"/>
    </row>
    <row r="65" spans="1:11" ht="30.75">
      <c r="A65" s="20" t="s">
        <v>29</v>
      </c>
      <c r="B65" s="28" t="s">
        <v>30</v>
      </c>
      <c r="C65" s="43">
        <f aca="true" t="shared" si="15" ref="C65:K65">C12+C49</f>
        <v>13288.3</v>
      </c>
      <c r="D65" s="43">
        <f t="shared" si="15"/>
        <v>32494.010000000002</v>
      </c>
      <c r="E65" s="43">
        <f t="shared" si="15"/>
        <v>27253</v>
      </c>
      <c r="F65" s="43">
        <f t="shared" si="15"/>
        <v>32321.28</v>
      </c>
      <c r="G65" s="43">
        <f t="shared" si="15"/>
        <v>-173.4000000000013</v>
      </c>
      <c r="H65" s="43">
        <f t="shared" si="15"/>
        <v>34168</v>
      </c>
      <c r="I65" s="43">
        <f t="shared" si="15"/>
        <v>1851.1800000000017</v>
      </c>
      <c r="J65" s="43">
        <f t="shared" si="15"/>
        <v>14308.1</v>
      </c>
      <c r="K65" s="43">
        <f t="shared" si="15"/>
        <v>14835.400000000001</v>
      </c>
    </row>
    <row r="66" spans="1:11" ht="15">
      <c r="A66" s="3"/>
      <c r="B66" s="28" t="s">
        <v>31</v>
      </c>
      <c r="C66" s="34">
        <f>C67+C73+C74+C75+C76+C77+C78+C79</f>
        <v>13288.300000000001</v>
      </c>
      <c r="D66" s="53">
        <f>D67+D73+D74+D75+D76+D77+D78+D79</f>
        <v>34351.32</v>
      </c>
      <c r="E66" s="34">
        <f>E67+E73+E74+E75+E76+E77+E78+E79</f>
        <v>28556.08</v>
      </c>
      <c r="F66" s="14">
        <f>F67+F73+F74+F75+F76+F78+F79</f>
        <v>33198.07</v>
      </c>
      <c r="G66" s="13">
        <f t="shared" si="2"/>
        <v>-1153.25</v>
      </c>
      <c r="H66" s="43">
        <f>H67+H73+H74+H75+H76+H77+H78+H79</f>
        <v>34168</v>
      </c>
      <c r="I66" s="13">
        <f t="shared" si="3"/>
        <v>969.9300000000003</v>
      </c>
      <c r="J66" s="24">
        <f>J67+J73+J74+J75+J76+J77+J78+J79</f>
        <v>14308.100000000002</v>
      </c>
      <c r="K66" s="24">
        <f>K67+K73+K74+K75+K76+K77+K78+K79</f>
        <v>14835.400000000001</v>
      </c>
    </row>
    <row r="67" spans="1:11" ht="26.25">
      <c r="A67" s="21" t="s">
        <v>67</v>
      </c>
      <c r="B67" s="29" t="s">
        <v>32</v>
      </c>
      <c r="C67" s="14">
        <f>C68+C69+C71+C72+C70</f>
        <v>4974.900000000001</v>
      </c>
      <c r="D67" s="14">
        <f>D68+D69+D71+D72+D70</f>
        <v>5169.7</v>
      </c>
      <c r="E67" s="14">
        <f aca="true" t="shared" si="16" ref="E67:K67">E68+E69+E71+E72+E70</f>
        <v>3196.93</v>
      </c>
      <c r="F67" s="14">
        <f t="shared" si="16"/>
        <v>4477.17</v>
      </c>
      <c r="G67" s="14">
        <f t="shared" si="16"/>
        <v>-642.5300000000001</v>
      </c>
      <c r="H67" s="14">
        <f t="shared" si="16"/>
        <v>5688.5</v>
      </c>
      <c r="I67" s="14">
        <f t="shared" si="16"/>
        <v>1211.33</v>
      </c>
      <c r="J67" s="14">
        <f t="shared" si="16"/>
        <v>5938</v>
      </c>
      <c r="K67" s="14">
        <f t="shared" si="16"/>
        <v>6325.1</v>
      </c>
    </row>
    <row r="68" spans="1:11" ht="78.75">
      <c r="A68" s="32" t="s">
        <v>126</v>
      </c>
      <c r="B68" s="29" t="s">
        <v>44</v>
      </c>
      <c r="C68" s="14">
        <v>988.7</v>
      </c>
      <c r="D68" s="14">
        <v>988.7</v>
      </c>
      <c r="E68" s="14">
        <v>664.97</v>
      </c>
      <c r="F68" s="14">
        <v>988.7</v>
      </c>
      <c r="G68" s="13">
        <f>F68-D68</f>
        <v>0</v>
      </c>
      <c r="H68" s="14">
        <v>1080.3</v>
      </c>
      <c r="I68" s="13">
        <f t="shared" si="3"/>
        <v>91.59999999999991</v>
      </c>
      <c r="J68" s="40">
        <v>1080.3</v>
      </c>
      <c r="K68" s="40">
        <v>1080.3</v>
      </c>
    </row>
    <row r="69" spans="1:11" ht="96">
      <c r="A69" s="21" t="s">
        <v>127</v>
      </c>
      <c r="B69" s="27" t="s">
        <v>45</v>
      </c>
      <c r="C69" s="14">
        <v>3563.1</v>
      </c>
      <c r="D69" s="14">
        <v>3741.6</v>
      </c>
      <c r="E69" s="14">
        <v>2353.85</v>
      </c>
      <c r="F69" s="14">
        <v>3138.47</v>
      </c>
      <c r="G69" s="13">
        <f t="shared" si="2"/>
        <v>-603.1300000000001</v>
      </c>
      <c r="H69" s="14">
        <v>4093.6</v>
      </c>
      <c r="I69" s="13">
        <f t="shared" si="3"/>
        <v>955.1300000000001</v>
      </c>
      <c r="J69" s="15">
        <v>4087.85</v>
      </c>
      <c r="K69" s="15">
        <v>4101.55</v>
      </c>
    </row>
    <row r="70" spans="1:11" ht="27" customHeight="1">
      <c r="A70" s="21" t="s">
        <v>128</v>
      </c>
      <c r="B70" s="27" t="s">
        <v>129</v>
      </c>
      <c r="C70" s="14">
        <v>0</v>
      </c>
      <c r="D70" s="14">
        <v>0</v>
      </c>
      <c r="E70" s="14">
        <v>0</v>
      </c>
      <c r="F70" s="14">
        <v>0</v>
      </c>
      <c r="G70" s="13">
        <f t="shared" si="2"/>
        <v>0</v>
      </c>
      <c r="H70" s="14"/>
      <c r="I70" s="13"/>
      <c r="J70" s="15"/>
      <c r="K70" s="15"/>
    </row>
    <row r="71" spans="1:11" ht="12.75">
      <c r="A71" s="18" t="s">
        <v>91</v>
      </c>
      <c r="B71" s="26" t="s">
        <v>72</v>
      </c>
      <c r="C71" s="14">
        <v>50</v>
      </c>
      <c r="D71" s="14">
        <v>50</v>
      </c>
      <c r="E71" s="14">
        <v>0</v>
      </c>
      <c r="F71" s="14">
        <v>0</v>
      </c>
      <c r="G71" s="13">
        <v>0</v>
      </c>
      <c r="H71" s="14">
        <v>50</v>
      </c>
      <c r="I71" s="13">
        <f t="shared" si="3"/>
        <v>50</v>
      </c>
      <c r="J71" s="14">
        <v>50</v>
      </c>
      <c r="K71" s="14">
        <v>50</v>
      </c>
    </row>
    <row r="72" spans="1:11" ht="34.5">
      <c r="A72" s="21" t="s">
        <v>90</v>
      </c>
      <c r="B72" s="26" t="s">
        <v>33</v>
      </c>
      <c r="C72" s="14">
        <v>373.1</v>
      </c>
      <c r="D72" s="14">
        <v>389.4</v>
      </c>
      <c r="E72" s="14">
        <v>178.11</v>
      </c>
      <c r="F72" s="14">
        <v>350</v>
      </c>
      <c r="G72" s="13">
        <f t="shared" si="2"/>
        <v>-39.39999999999998</v>
      </c>
      <c r="H72" s="14">
        <v>464.6</v>
      </c>
      <c r="I72" s="13">
        <f t="shared" si="3"/>
        <v>114.60000000000002</v>
      </c>
      <c r="J72" s="14">
        <v>719.85</v>
      </c>
      <c r="K72" s="14">
        <v>1093.25</v>
      </c>
    </row>
    <row r="73" spans="1:11" ht="12.75">
      <c r="A73" s="18" t="s">
        <v>88</v>
      </c>
      <c r="B73" s="26" t="s">
        <v>73</v>
      </c>
      <c r="C73" s="14">
        <v>282.2</v>
      </c>
      <c r="D73" s="14">
        <v>282.2</v>
      </c>
      <c r="E73" s="14">
        <v>176.31</v>
      </c>
      <c r="F73" s="14">
        <v>282.2</v>
      </c>
      <c r="G73" s="13">
        <f t="shared" si="2"/>
        <v>0</v>
      </c>
      <c r="H73" s="14">
        <v>295.3</v>
      </c>
      <c r="I73" s="13">
        <f t="shared" si="3"/>
        <v>13.100000000000023</v>
      </c>
      <c r="J73" s="15">
        <v>305.8</v>
      </c>
      <c r="K73" s="15">
        <v>305.8</v>
      </c>
    </row>
    <row r="74" spans="1:11" ht="45.75">
      <c r="A74" s="18" t="s">
        <v>89</v>
      </c>
      <c r="B74" s="26" t="s">
        <v>46</v>
      </c>
      <c r="C74" s="14">
        <v>207.4</v>
      </c>
      <c r="D74" s="14">
        <v>1005.25</v>
      </c>
      <c r="E74" s="14">
        <v>442.88</v>
      </c>
      <c r="F74" s="14">
        <v>596.6</v>
      </c>
      <c r="G74" s="13">
        <f t="shared" si="2"/>
        <v>-408.65</v>
      </c>
      <c r="H74" s="14">
        <v>231.5</v>
      </c>
      <c r="I74" s="13">
        <f t="shared" si="3"/>
        <v>-365.1</v>
      </c>
      <c r="J74" s="14">
        <v>81.5</v>
      </c>
      <c r="K74" s="14">
        <v>81.5</v>
      </c>
    </row>
    <row r="75" spans="1:11" ht="25.5" customHeight="1">
      <c r="A75" s="18" t="s">
        <v>87</v>
      </c>
      <c r="B75" s="26" t="s">
        <v>34</v>
      </c>
      <c r="C75" s="24">
        <v>1950.3</v>
      </c>
      <c r="D75" s="14">
        <v>21637.58</v>
      </c>
      <c r="E75" s="14">
        <v>20557.93</v>
      </c>
      <c r="F75" s="14">
        <v>21600</v>
      </c>
      <c r="G75" s="13">
        <f t="shared" si="2"/>
        <v>-37.580000000001746</v>
      </c>
      <c r="H75" s="14">
        <v>22186.2</v>
      </c>
      <c r="I75" s="13">
        <f t="shared" si="3"/>
        <v>586.2000000000007</v>
      </c>
      <c r="J75" s="14">
        <v>2458.3</v>
      </c>
      <c r="K75" s="14">
        <v>2598.5</v>
      </c>
    </row>
    <row r="76" spans="1:11" ht="36" customHeight="1">
      <c r="A76" s="18" t="s">
        <v>92</v>
      </c>
      <c r="B76" s="26" t="s">
        <v>35</v>
      </c>
      <c r="C76" s="14">
        <v>5670.4</v>
      </c>
      <c r="D76" s="15">
        <v>6053.49</v>
      </c>
      <c r="E76" s="14">
        <v>4082.56</v>
      </c>
      <c r="F76" s="14">
        <v>6039</v>
      </c>
      <c r="G76" s="13">
        <f t="shared" si="2"/>
        <v>-14.489999999999782</v>
      </c>
      <c r="H76" s="14">
        <v>5513.3</v>
      </c>
      <c r="I76" s="13">
        <f t="shared" si="3"/>
        <v>-525.6999999999998</v>
      </c>
      <c r="J76" s="14">
        <v>5271.3</v>
      </c>
      <c r="K76" s="14">
        <v>5271.3</v>
      </c>
    </row>
    <row r="77" spans="1:11" ht="36" customHeight="1">
      <c r="A77" s="18" t="s">
        <v>115</v>
      </c>
      <c r="B77" s="26" t="s">
        <v>116</v>
      </c>
      <c r="C77" s="14">
        <v>0</v>
      </c>
      <c r="D77" s="15">
        <v>0</v>
      </c>
      <c r="E77" s="14">
        <v>0</v>
      </c>
      <c r="F77" s="14">
        <v>0</v>
      </c>
      <c r="G77" s="13">
        <f t="shared" si="2"/>
        <v>0</v>
      </c>
      <c r="H77" s="14">
        <v>0</v>
      </c>
      <c r="I77" s="13">
        <f t="shared" si="3"/>
        <v>0</v>
      </c>
      <c r="J77" s="14">
        <v>0</v>
      </c>
      <c r="K77" s="14">
        <v>0</v>
      </c>
    </row>
    <row r="78" spans="1:11" ht="34.5" customHeight="1">
      <c r="A78" s="18" t="s">
        <v>93</v>
      </c>
      <c r="B78" s="26" t="s">
        <v>47</v>
      </c>
      <c r="C78" s="14">
        <v>70</v>
      </c>
      <c r="D78" s="15">
        <v>70</v>
      </c>
      <c r="E78" s="14">
        <v>0</v>
      </c>
      <c r="F78" s="14">
        <v>70</v>
      </c>
      <c r="G78" s="13">
        <v>0</v>
      </c>
      <c r="H78" s="14">
        <v>120</v>
      </c>
      <c r="I78" s="13">
        <f t="shared" si="3"/>
        <v>50</v>
      </c>
      <c r="J78" s="15">
        <v>120</v>
      </c>
      <c r="K78" s="15">
        <v>120</v>
      </c>
    </row>
    <row r="79" spans="1:11" ht="12.75">
      <c r="A79" s="18" t="s">
        <v>68</v>
      </c>
      <c r="B79" s="26" t="s">
        <v>48</v>
      </c>
      <c r="C79" s="34" t="s">
        <v>147</v>
      </c>
      <c r="D79" s="14">
        <v>133.1</v>
      </c>
      <c r="E79" s="14">
        <v>99.47</v>
      </c>
      <c r="F79" s="14">
        <v>133.1</v>
      </c>
      <c r="G79" s="13">
        <v>0</v>
      </c>
      <c r="H79" s="14">
        <v>133.2</v>
      </c>
      <c r="I79" s="13">
        <f t="shared" si="3"/>
        <v>0.09999999999999432</v>
      </c>
      <c r="J79" s="14">
        <v>133.2</v>
      </c>
      <c r="K79" s="14">
        <v>133.2</v>
      </c>
    </row>
    <row r="80" spans="1:9" ht="12.75">
      <c r="A80" s="35"/>
      <c r="B80" s="30"/>
      <c r="C80" s="6"/>
      <c r="D80" s="1"/>
      <c r="E80" s="12"/>
      <c r="F80" s="12"/>
      <c r="G80" s="12"/>
      <c r="H80" s="12"/>
      <c r="I80" s="12"/>
    </row>
    <row r="81" spans="1:9" ht="12.75">
      <c r="A81" s="22"/>
      <c r="B81" s="30"/>
      <c r="C81" s="12"/>
      <c r="D81" s="6"/>
      <c r="E81" s="6"/>
      <c r="F81" s="6"/>
      <c r="G81" s="6"/>
      <c r="H81" s="6"/>
      <c r="I81" s="6"/>
    </row>
    <row r="82" spans="1:9" ht="12.75">
      <c r="A82" s="22"/>
      <c r="B82" s="31"/>
      <c r="C82" s="6"/>
      <c r="D82" s="12"/>
      <c r="E82" s="6"/>
      <c r="F82" s="6"/>
      <c r="G82" s="6"/>
      <c r="H82" s="6"/>
      <c r="I82" s="6"/>
    </row>
    <row r="83" spans="1:9" ht="58.5" customHeight="1">
      <c r="A83" s="22"/>
      <c r="B83" s="31"/>
      <c r="C83" s="6"/>
      <c r="D83" s="6"/>
      <c r="E83" s="6"/>
      <c r="F83" s="6"/>
      <c r="G83" s="6"/>
      <c r="H83" s="6"/>
      <c r="I83" s="6"/>
    </row>
    <row r="84" spans="1:9" ht="34.5" customHeight="1">
      <c r="A84" s="22"/>
      <c r="B84" s="31"/>
      <c r="C84" s="6"/>
      <c r="D84" s="6"/>
      <c r="E84" s="6"/>
      <c r="F84" s="6"/>
      <c r="G84" s="6"/>
      <c r="H84" s="6"/>
      <c r="I84" s="6"/>
    </row>
    <row r="85" spans="1:9" ht="81.75" customHeight="1">
      <c r="A85" s="22"/>
      <c r="B85" s="30"/>
      <c r="C85" s="6"/>
      <c r="D85" s="6"/>
      <c r="E85" s="12"/>
      <c r="F85" s="12"/>
      <c r="G85" s="12"/>
      <c r="H85" s="12"/>
      <c r="I85" s="12"/>
    </row>
    <row r="86" spans="1:9" ht="12.75">
      <c r="A86" s="22"/>
      <c r="B86" s="30"/>
      <c r="C86" s="12"/>
      <c r="D86" s="6"/>
      <c r="E86" s="12"/>
      <c r="F86" s="12"/>
      <c r="G86" s="12"/>
      <c r="H86" s="6"/>
      <c r="I86" s="6"/>
    </row>
    <row r="87" spans="1:9" ht="12.75">
      <c r="A87" s="22"/>
      <c r="B87" s="30"/>
      <c r="C87" s="12"/>
      <c r="D87" s="12"/>
      <c r="E87" s="12"/>
      <c r="F87" s="12"/>
      <c r="G87" s="12"/>
      <c r="H87" s="12"/>
      <c r="I87" s="12"/>
    </row>
    <row r="88" spans="1:9" ht="12.75">
      <c r="A88" s="22"/>
      <c r="B88" s="11"/>
      <c r="C88" s="12"/>
      <c r="D88" s="12"/>
      <c r="E88" s="6"/>
      <c r="F88" s="6"/>
      <c r="G88" s="6"/>
      <c r="H88" s="6"/>
      <c r="I88" s="6"/>
    </row>
    <row r="89" spans="1:9" ht="12.75">
      <c r="A89" s="22"/>
      <c r="B89" s="11"/>
      <c r="C89" s="6"/>
      <c r="D89" s="12"/>
      <c r="E89" s="12"/>
      <c r="F89" s="12"/>
      <c r="G89" s="12"/>
      <c r="H89" s="12"/>
      <c r="I89" s="12"/>
    </row>
    <row r="90" spans="1:9" ht="12.75">
      <c r="A90" s="22"/>
      <c r="B90" s="11"/>
      <c r="C90" s="12"/>
      <c r="D90" s="6"/>
      <c r="E90" s="6"/>
      <c r="F90" s="6"/>
      <c r="G90" s="6"/>
      <c r="H90" s="6"/>
      <c r="I90" s="6"/>
    </row>
    <row r="91" spans="1:9" ht="12.75">
      <c r="A91" s="22"/>
      <c r="B91" s="11"/>
      <c r="C91" s="6"/>
      <c r="D91" s="12"/>
      <c r="E91" s="6"/>
      <c r="F91" s="6"/>
      <c r="G91" s="6"/>
      <c r="H91" s="6"/>
      <c r="I91" s="6"/>
    </row>
    <row r="92" spans="1:9" ht="12.75">
      <c r="A92" s="22"/>
      <c r="B92" s="11"/>
      <c r="C92" s="6"/>
      <c r="D92" s="6"/>
      <c r="E92" s="6"/>
      <c r="F92" s="6"/>
      <c r="G92" s="6"/>
      <c r="H92" s="6"/>
      <c r="I92" s="6"/>
    </row>
    <row r="93" spans="1:9" ht="12.75">
      <c r="A93" s="22"/>
      <c r="B93" s="11"/>
      <c r="C93" s="6"/>
      <c r="D93" s="6"/>
      <c r="E93" s="6"/>
      <c r="F93" s="6"/>
      <c r="G93" s="6"/>
      <c r="H93" s="6"/>
      <c r="I93" s="6"/>
    </row>
    <row r="94" spans="1:9" ht="12.75">
      <c r="A94" s="22"/>
      <c r="B94" s="10"/>
      <c r="C94" s="6"/>
      <c r="D94" s="6"/>
      <c r="E94" s="6"/>
      <c r="F94" s="6"/>
      <c r="G94" s="6"/>
      <c r="H94" s="6"/>
      <c r="I94" s="6"/>
    </row>
    <row r="95" spans="1:9" ht="12.75">
      <c r="A95" s="22"/>
      <c r="B95" s="10"/>
      <c r="C95" s="6"/>
      <c r="D95" s="6"/>
      <c r="E95" s="6"/>
      <c r="F95" s="6"/>
      <c r="G95" s="6"/>
      <c r="H95" s="6"/>
      <c r="I95" s="6"/>
    </row>
    <row r="96" spans="1:9" ht="12.75">
      <c r="A96" s="22"/>
      <c r="B96" s="6"/>
      <c r="C96" s="6"/>
      <c r="D96" s="6"/>
      <c r="E96" s="6"/>
      <c r="F96" s="6"/>
      <c r="G96" s="6"/>
      <c r="H96" s="6"/>
      <c r="I96" s="6"/>
    </row>
    <row r="97" spans="1:9" ht="12.75">
      <c r="A97" s="22"/>
      <c r="B97" s="6"/>
      <c r="C97" s="6"/>
      <c r="D97" s="6"/>
      <c r="E97" s="6"/>
      <c r="F97" s="6"/>
      <c r="G97" s="6"/>
      <c r="H97" s="6"/>
      <c r="I97" s="6"/>
    </row>
    <row r="98" spans="1:10" ht="12.75">
      <c r="A98" s="22"/>
      <c r="B98" s="12"/>
      <c r="C98" s="6"/>
      <c r="D98" s="6"/>
      <c r="E98" s="12"/>
      <c r="F98" s="12"/>
      <c r="G98" s="12"/>
      <c r="H98" s="12"/>
      <c r="I98" s="12"/>
      <c r="J98" s="4"/>
    </row>
    <row r="99" spans="1:9" ht="12.75">
      <c r="A99" s="22"/>
      <c r="B99" s="11"/>
      <c r="C99" s="12"/>
      <c r="D99" s="6"/>
      <c r="E99" s="12"/>
      <c r="F99" s="12"/>
      <c r="G99" s="12"/>
      <c r="H99" s="6"/>
      <c r="I99" s="6"/>
    </row>
    <row r="100" spans="1:9" ht="12.75">
      <c r="A100" s="22"/>
      <c r="B100" s="11"/>
      <c r="C100" s="12"/>
      <c r="D100" s="12"/>
      <c r="E100" s="12"/>
      <c r="F100" s="12"/>
      <c r="G100" s="12"/>
      <c r="H100" s="6"/>
      <c r="I100" s="6"/>
    </row>
    <row r="101" spans="1:9" ht="12.75">
      <c r="A101" s="22"/>
      <c r="B101" s="11"/>
      <c r="C101" s="12"/>
      <c r="D101" s="12"/>
      <c r="E101" s="12"/>
      <c r="F101" s="12"/>
      <c r="G101" s="12"/>
      <c r="H101" s="12"/>
      <c r="I101" s="12"/>
    </row>
    <row r="102" spans="1:9" ht="12.75">
      <c r="A102" s="22"/>
      <c r="B102" s="11"/>
      <c r="C102" s="12"/>
      <c r="D102" s="12"/>
      <c r="E102" s="12"/>
      <c r="F102" s="12"/>
      <c r="G102" s="12"/>
      <c r="H102" s="6"/>
      <c r="I102" s="6"/>
    </row>
    <row r="103" spans="1:9" ht="12.75">
      <c r="A103" s="22"/>
      <c r="B103" s="11"/>
      <c r="C103" s="12"/>
      <c r="D103" s="12"/>
      <c r="E103" s="12"/>
      <c r="F103" s="12"/>
      <c r="G103" s="12"/>
      <c r="H103" s="6"/>
      <c r="I103" s="6"/>
    </row>
    <row r="104" spans="1:9" ht="12.75">
      <c r="A104" s="22"/>
      <c r="B104" s="11"/>
      <c r="C104" s="12"/>
      <c r="D104" s="12"/>
      <c r="E104" s="12"/>
      <c r="F104" s="12"/>
      <c r="G104" s="12"/>
      <c r="H104" s="6"/>
      <c r="I104" s="6"/>
    </row>
    <row r="105" spans="1:9" ht="12.75">
      <c r="A105" s="22"/>
      <c r="B105" s="11"/>
      <c r="C105" s="12"/>
      <c r="D105" s="12"/>
      <c r="E105" s="12"/>
      <c r="F105" s="12"/>
      <c r="G105" s="12"/>
      <c r="H105" s="6"/>
      <c r="I105" s="6"/>
    </row>
    <row r="106" spans="1:9" ht="12.75">
      <c r="A106" s="22"/>
      <c r="B106" s="11"/>
      <c r="C106" s="12"/>
      <c r="D106" s="12"/>
      <c r="E106" s="12"/>
      <c r="F106" s="12"/>
      <c r="G106" s="12"/>
      <c r="H106" s="6"/>
      <c r="I106" s="6"/>
    </row>
    <row r="107" spans="1:11" ht="12.75">
      <c r="A107" s="22"/>
      <c r="B107" s="11"/>
      <c r="C107" s="12"/>
      <c r="D107" s="12"/>
      <c r="E107" s="12"/>
      <c r="F107" s="12"/>
      <c r="G107" s="12"/>
      <c r="H107" s="12"/>
      <c r="I107" s="12"/>
      <c r="J107" s="4"/>
      <c r="K107" s="4"/>
    </row>
    <row r="108" spans="1:9" ht="12.75">
      <c r="A108" s="22"/>
      <c r="B108" s="11"/>
      <c r="C108" s="12"/>
      <c r="D108" s="12"/>
      <c r="E108" s="6"/>
      <c r="F108" s="6"/>
      <c r="G108" s="6"/>
      <c r="H108" s="6"/>
      <c r="I108" s="6"/>
    </row>
    <row r="109" spans="1:9" ht="12.75">
      <c r="A109" s="22"/>
      <c r="B109" s="10"/>
      <c r="C109" s="6"/>
      <c r="D109" s="12"/>
      <c r="E109" s="6"/>
      <c r="F109" s="6"/>
      <c r="G109" s="6"/>
      <c r="H109" s="6"/>
      <c r="I109" s="6"/>
    </row>
    <row r="110" spans="1:9" ht="12.75">
      <c r="A110" s="22"/>
      <c r="B110" s="10"/>
      <c r="C110" s="6"/>
      <c r="D110" s="6"/>
      <c r="E110" s="6"/>
      <c r="F110" s="6"/>
      <c r="G110" s="6"/>
      <c r="H110" s="6"/>
      <c r="I110" s="6"/>
    </row>
    <row r="111" spans="1:9" ht="12.75">
      <c r="A111" s="22"/>
      <c r="B111" s="11"/>
      <c r="C111" s="6"/>
      <c r="D111" s="6"/>
      <c r="E111" s="12"/>
      <c r="F111" s="12"/>
      <c r="G111" s="12"/>
      <c r="H111" s="12"/>
      <c r="I111" s="12"/>
    </row>
    <row r="112" spans="1:9" ht="12.75">
      <c r="A112" s="22"/>
      <c r="B112" s="11"/>
      <c r="C112" s="12"/>
      <c r="D112" s="6"/>
      <c r="E112" s="12"/>
      <c r="F112" s="12"/>
      <c r="G112" s="12"/>
      <c r="H112" s="12"/>
      <c r="I112" s="12"/>
    </row>
    <row r="113" spans="1:9" ht="12.75">
      <c r="A113" s="22"/>
      <c r="B113" s="11"/>
      <c r="C113" s="12"/>
      <c r="D113" s="12"/>
      <c r="E113" s="6"/>
      <c r="F113" s="6"/>
      <c r="G113" s="6"/>
      <c r="H113" s="6"/>
      <c r="I113" s="6"/>
    </row>
    <row r="114" spans="1:12" ht="12.75">
      <c r="A114" s="22"/>
      <c r="B114" s="11"/>
      <c r="C114" s="6"/>
      <c r="D114" s="12"/>
      <c r="E114" s="6"/>
      <c r="F114" s="6"/>
      <c r="G114" s="6"/>
      <c r="H114" s="6"/>
      <c r="I114" s="6"/>
      <c r="L114" s="4"/>
    </row>
    <row r="115" spans="1:9" ht="12.75">
      <c r="A115" s="22"/>
      <c r="B115" s="10"/>
      <c r="C115" s="6"/>
      <c r="D115" s="6"/>
      <c r="E115" s="6"/>
      <c r="F115" s="6"/>
      <c r="G115" s="6"/>
      <c r="H115" s="6"/>
      <c r="I115" s="6"/>
    </row>
    <row r="116" spans="1:9" ht="12.75">
      <c r="A116" s="22"/>
      <c r="B116" s="11"/>
      <c r="C116" s="6"/>
      <c r="D116" s="6"/>
      <c r="E116" s="12"/>
      <c r="F116" s="12"/>
      <c r="G116" s="12"/>
      <c r="H116" s="12"/>
      <c r="I116" s="6"/>
    </row>
    <row r="117" spans="1:9" ht="12.75">
      <c r="A117" s="22"/>
      <c r="B117" s="11"/>
      <c r="C117" s="12"/>
      <c r="D117" s="6"/>
      <c r="E117" s="12"/>
      <c r="F117" s="12"/>
      <c r="G117" s="12"/>
      <c r="H117" s="12"/>
      <c r="I117" s="6"/>
    </row>
    <row r="118" spans="1:9" ht="12.75">
      <c r="A118" s="22"/>
      <c r="B118" s="11"/>
      <c r="C118" s="12"/>
      <c r="D118" s="12"/>
      <c r="E118" s="12"/>
      <c r="F118" s="12"/>
      <c r="G118" s="12"/>
      <c r="H118" s="12"/>
      <c r="I118" s="6"/>
    </row>
    <row r="119" spans="1:9" ht="12.75">
      <c r="A119" s="22"/>
      <c r="B119" s="11"/>
      <c r="C119" s="12"/>
      <c r="D119" s="12"/>
      <c r="E119" s="12"/>
      <c r="F119" s="12"/>
      <c r="G119" s="12"/>
      <c r="H119" s="12"/>
      <c r="I119" s="6"/>
    </row>
    <row r="120" spans="1:9" ht="12.75">
      <c r="A120" s="22"/>
      <c r="B120" s="11"/>
      <c r="C120" s="12"/>
      <c r="D120" s="12"/>
      <c r="E120" s="12"/>
      <c r="F120" s="12"/>
      <c r="G120" s="12"/>
      <c r="H120" s="12"/>
      <c r="I120" s="6"/>
    </row>
    <row r="121" spans="1:9" ht="12.75">
      <c r="A121" s="22"/>
      <c r="B121" s="11"/>
      <c r="C121" s="12"/>
      <c r="D121" s="12"/>
      <c r="E121" s="12"/>
      <c r="F121" s="12"/>
      <c r="G121" s="12"/>
      <c r="H121" s="12"/>
      <c r="I121" s="6"/>
    </row>
    <row r="122" spans="1:9" ht="12.75">
      <c r="A122" s="22"/>
      <c r="B122" s="11"/>
      <c r="C122" s="12"/>
      <c r="D122" s="12"/>
      <c r="E122" s="12"/>
      <c r="F122" s="12"/>
      <c r="G122" s="12"/>
      <c r="H122" s="12"/>
      <c r="I122" s="12"/>
    </row>
    <row r="123" spans="1:9" ht="12.75">
      <c r="A123" s="22"/>
      <c r="B123" s="10"/>
      <c r="C123" s="12"/>
      <c r="D123" s="12"/>
      <c r="E123" s="6"/>
      <c r="F123" s="6"/>
      <c r="G123" s="6"/>
      <c r="H123" s="6"/>
      <c r="I123" s="6"/>
    </row>
    <row r="124" spans="1:9" ht="12.75">
      <c r="A124" s="22"/>
      <c r="B124" s="11"/>
      <c r="C124" s="6"/>
      <c r="D124" s="12"/>
      <c r="E124" s="12"/>
      <c r="F124" s="12"/>
      <c r="G124" s="12"/>
      <c r="H124" s="6"/>
      <c r="I124" s="6"/>
    </row>
    <row r="125" spans="1:9" ht="12.75">
      <c r="A125" s="22"/>
      <c r="B125" s="11"/>
      <c r="C125" s="12"/>
      <c r="D125" s="6"/>
      <c r="E125" s="6"/>
      <c r="F125" s="6"/>
      <c r="G125" s="6"/>
      <c r="H125" s="6"/>
      <c r="I125" s="6"/>
    </row>
    <row r="126" spans="1:9" ht="12.75">
      <c r="A126" s="23"/>
      <c r="B126" s="10"/>
      <c r="C126" s="6"/>
      <c r="D126" s="12"/>
      <c r="E126" s="6"/>
      <c r="F126" s="6"/>
      <c r="G126" s="6"/>
      <c r="H126" s="6"/>
      <c r="I126" s="6"/>
    </row>
    <row r="127" spans="1:9" ht="12.75">
      <c r="A127" s="23"/>
      <c r="B127" s="11"/>
      <c r="C127" s="6"/>
      <c r="D127" s="6"/>
      <c r="E127" s="12"/>
      <c r="F127" s="12"/>
      <c r="G127" s="12"/>
      <c r="H127" s="12"/>
      <c r="I127" s="6"/>
    </row>
    <row r="128" spans="1:9" ht="12.75">
      <c r="A128" s="23"/>
      <c r="B128" s="11"/>
      <c r="C128" s="12"/>
      <c r="D128" s="6"/>
      <c r="E128" s="6"/>
      <c r="F128" s="6"/>
      <c r="G128" s="6"/>
      <c r="H128" s="6"/>
      <c r="I128" s="6"/>
    </row>
    <row r="129" spans="1:9" ht="12.75">
      <c r="A129" s="5"/>
      <c r="B129" s="10"/>
      <c r="C129" s="6"/>
      <c r="D129" s="12"/>
      <c r="E129" s="6"/>
      <c r="F129" s="6"/>
      <c r="G129" s="6"/>
      <c r="H129" s="6"/>
      <c r="I129" s="6"/>
    </row>
    <row r="130" spans="1:9" ht="12.75">
      <c r="A130" s="5"/>
      <c r="B130" s="11"/>
      <c r="C130" s="6"/>
      <c r="D130" s="6"/>
      <c r="E130" s="12"/>
      <c r="F130" s="12"/>
      <c r="G130" s="12"/>
      <c r="H130" s="12"/>
      <c r="I130" s="6"/>
    </row>
    <row r="131" spans="1:9" ht="12.75">
      <c r="A131" s="5"/>
      <c r="B131" s="8"/>
      <c r="C131" s="12"/>
      <c r="D131" s="6"/>
      <c r="E131" s="7"/>
      <c r="F131" s="7"/>
      <c r="G131" s="7"/>
      <c r="H131" s="7"/>
      <c r="I131" s="7"/>
    </row>
    <row r="132" spans="1:9" ht="12.75">
      <c r="A132" s="16"/>
      <c r="B132" s="8"/>
      <c r="C132" s="7"/>
      <c r="D132" s="12"/>
      <c r="E132" s="9"/>
      <c r="F132" s="9"/>
      <c r="G132" s="9"/>
      <c r="H132" s="7"/>
      <c r="I132" s="7"/>
    </row>
    <row r="133" spans="1:9" ht="12.75">
      <c r="A133" s="16"/>
      <c r="B133" s="8"/>
      <c r="C133" s="9"/>
      <c r="D133" s="7"/>
      <c r="E133" s="9"/>
      <c r="F133" s="9"/>
      <c r="G133" s="9"/>
      <c r="H133" s="7"/>
      <c r="I133" s="7"/>
    </row>
    <row r="134" spans="1:9" ht="12.75">
      <c r="A134" s="16"/>
      <c r="B134" s="8"/>
      <c r="C134" s="9"/>
      <c r="D134" s="9"/>
      <c r="E134" s="9"/>
      <c r="F134" s="9"/>
      <c r="G134" s="9"/>
      <c r="H134" s="7"/>
      <c r="I134" s="7"/>
    </row>
    <row r="135" spans="1:9" ht="12.75">
      <c r="A135" s="16"/>
      <c r="B135" s="8"/>
      <c r="C135" s="9"/>
      <c r="D135" s="9"/>
      <c r="E135" s="9"/>
      <c r="F135" s="9"/>
      <c r="G135" s="9"/>
      <c r="H135" s="7"/>
      <c r="I135" s="7"/>
    </row>
    <row r="136" spans="1:9" ht="12.75">
      <c r="A136" s="16"/>
      <c r="B136" s="8"/>
      <c r="C136" s="9"/>
      <c r="D136" s="9"/>
      <c r="E136" s="9"/>
      <c r="F136" s="9"/>
      <c r="G136" s="9"/>
      <c r="H136" s="7"/>
      <c r="I136" s="7"/>
    </row>
    <row r="137" spans="1:9" ht="12.75">
      <c r="A137" s="16"/>
      <c r="B137" s="8"/>
      <c r="C137" s="9"/>
      <c r="D137" s="9"/>
      <c r="E137" s="7"/>
      <c r="F137" s="7"/>
      <c r="G137" s="7"/>
      <c r="H137" s="7"/>
      <c r="I137" s="7"/>
    </row>
    <row r="138" spans="1:9" ht="12.75">
      <c r="A138" s="16"/>
      <c r="B138" s="5"/>
      <c r="C138" s="7"/>
      <c r="D138" s="9"/>
      <c r="E138" s="7"/>
      <c r="F138" s="7"/>
      <c r="G138" s="7"/>
      <c r="H138" s="7"/>
      <c r="I138" s="7"/>
    </row>
    <row r="139" spans="1:9" ht="12.75">
      <c r="A139" s="16"/>
      <c r="B139" s="8"/>
      <c r="C139" s="7"/>
      <c r="D139" s="7"/>
      <c r="E139" s="9"/>
      <c r="F139" s="9"/>
      <c r="G139" s="9"/>
      <c r="H139" s="7"/>
      <c r="I139" s="7"/>
    </row>
    <row r="140" spans="1:9" ht="12.75">
      <c r="A140" s="16"/>
      <c r="B140" s="8"/>
      <c r="C140" s="9"/>
      <c r="D140" s="7"/>
      <c r="E140" s="9"/>
      <c r="F140" s="9"/>
      <c r="G140" s="9"/>
      <c r="H140" s="9"/>
      <c r="I140" s="7"/>
    </row>
    <row r="141" spans="1:9" ht="12.75">
      <c r="A141" s="16"/>
      <c r="B141" s="5"/>
      <c r="C141" s="9"/>
      <c r="D141" s="9"/>
      <c r="E141" s="7"/>
      <c r="F141" s="7"/>
      <c r="G141" s="7"/>
      <c r="H141" s="7"/>
      <c r="I141" s="7"/>
    </row>
    <row r="142" spans="1:9" ht="12.75">
      <c r="A142" s="16"/>
      <c r="B142" s="5"/>
      <c r="C142" s="7"/>
      <c r="D142" s="9"/>
      <c r="E142" s="7"/>
      <c r="F142" s="7"/>
      <c r="G142" s="7"/>
      <c r="H142" s="7"/>
      <c r="I142" s="7"/>
    </row>
    <row r="143" spans="1:9" ht="12.75">
      <c r="A143" s="16"/>
      <c r="B143" s="5"/>
      <c r="C143" s="7"/>
      <c r="D143" s="7"/>
      <c r="E143" s="7"/>
      <c r="F143" s="7"/>
      <c r="G143" s="7"/>
      <c r="H143" s="7"/>
      <c r="I143" s="7"/>
    </row>
    <row r="144" spans="1:9" ht="12.75">
      <c r="A144" s="16"/>
      <c r="B144" s="5"/>
      <c r="C144" s="7"/>
      <c r="D144" s="7"/>
      <c r="E144" s="7"/>
      <c r="F144" s="7"/>
      <c r="G144" s="7"/>
      <c r="H144" s="7"/>
      <c r="I144" s="7"/>
    </row>
    <row r="145" spans="1:9" ht="12.75">
      <c r="A145" s="16"/>
      <c r="B145" s="5"/>
      <c r="C145" s="7"/>
      <c r="D145" s="7"/>
      <c r="E145" s="7"/>
      <c r="F145" s="7"/>
      <c r="G145" s="7"/>
      <c r="H145" s="7"/>
      <c r="I145" s="7"/>
    </row>
    <row r="146" spans="1:9" ht="12.75">
      <c r="A146" s="16"/>
      <c r="B146" s="5"/>
      <c r="C146" s="7"/>
      <c r="D146" s="7"/>
      <c r="E146" s="7"/>
      <c r="F146" s="7"/>
      <c r="G146" s="7"/>
      <c r="H146" s="7"/>
      <c r="I146" s="7"/>
    </row>
    <row r="147" spans="1:9" ht="12.75">
      <c r="A147" s="16"/>
      <c r="B147" s="5"/>
      <c r="C147" s="7"/>
      <c r="D147" s="7"/>
      <c r="E147" s="7"/>
      <c r="F147" s="7"/>
      <c r="G147" s="7"/>
      <c r="H147" s="7"/>
      <c r="I147" s="7"/>
    </row>
    <row r="148" spans="1:9" ht="12.75">
      <c r="A148" s="16"/>
      <c r="B148" s="5"/>
      <c r="C148" s="7"/>
      <c r="D148" s="7"/>
      <c r="E148" s="7"/>
      <c r="F148" s="7"/>
      <c r="G148" s="7"/>
      <c r="H148" s="7"/>
      <c r="I148" s="7"/>
    </row>
    <row r="149" spans="1:9" ht="12.75">
      <c r="A149" s="16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16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16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16"/>
      <c r="B152" s="7"/>
      <c r="C152" s="7"/>
      <c r="D152" s="7"/>
      <c r="E152" s="7"/>
      <c r="F152" s="7"/>
      <c r="G152" s="7"/>
      <c r="H152" s="7"/>
      <c r="I152" s="7"/>
    </row>
    <row r="153" spans="1:4" ht="12.75">
      <c r="A153" s="16"/>
      <c r="C153" s="7"/>
      <c r="D153" s="7"/>
    </row>
    <row r="154" spans="1:4" ht="12.75">
      <c r="A154" s="16"/>
      <c r="D154" s="7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409.5">
      <c r="A283" s="16"/>
    </row>
    <row r="284" ht="12.75">
      <c r="A284" s="16"/>
    </row>
    <row r="285" ht="12.75">
      <c r="A285" s="16"/>
    </row>
  </sheetData>
  <sheetProtection/>
  <mergeCells count="2">
    <mergeCell ref="B4:F4"/>
    <mergeCell ref="B6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2022-11-22T11:37:25Z</cp:lastPrinted>
  <dcterms:created xsi:type="dcterms:W3CDTF">1996-10-08T23:32:33Z</dcterms:created>
  <dcterms:modified xsi:type="dcterms:W3CDTF">2023-11-20T10:31:42Z</dcterms:modified>
  <cp:category/>
  <cp:version/>
  <cp:contentType/>
  <cp:contentStatus/>
</cp:coreProperties>
</file>